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3"/>
  </bookViews>
  <sheets>
    <sheet name="SAŽETAK" sheetId="1" r:id="rId1"/>
    <sheet name="Prih.i prim. po ek.kl.i izv" sheetId="2" r:id="rId2"/>
    <sheet name="rash.i izd.po ek.kl. i izv" sheetId="3" r:id="rId3"/>
    <sheet name="Posebni dio izvršenje 2022" sheetId="4" r:id="rId4"/>
  </sheets>
  <definedNames>
    <definedName name="_xlfn_IFS">NA()</definedName>
    <definedName name="Excel_BuiltIn_Print_Area" localSheetId="1">'Prih.i prim. po ek.kl.i izv'!$A$1:$F$29</definedName>
    <definedName name="_xlnm.Print_Area" localSheetId="1">'Prih.i prim. po ek.kl.i izv'!$A$1:$F$29</definedName>
  </definedNames>
  <calcPr fullCalcOnLoad="1"/>
</workbook>
</file>

<file path=xl/sharedStrings.xml><?xml version="1.0" encoding="utf-8"?>
<sst xmlns="http://schemas.openxmlformats.org/spreadsheetml/2006/main" count="392" uniqueCount="123">
  <si>
    <t>IZVJEŠTAJ O IZVRŠENJU FINANCIJSKOG PLANA ZA 2022. GODINU- JU REDEA</t>
  </si>
  <si>
    <t>PRIHODI/RASHODI TEKUĆA GODINA</t>
  </si>
  <si>
    <t>Izvršenje plana prethodne godine</t>
  </si>
  <si>
    <t>izvorni plan tekuće godine</t>
  </si>
  <si>
    <t>izvršenje plana tekuće godine</t>
  </si>
  <si>
    <t>PRIHODI UKUPNO</t>
  </si>
  <si>
    <t>PRIHODI POSLOVANJA</t>
  </si>
  <si>
    <t>PRIHODI OD PRODAJE NEFINANCIJSKE IMOVINE</t>
  </si>
  <si>
    <t>RASHODI UKUPNO</t>
  </si>
  <si>
    <t>RASHODI POSLOVANJA</t>
  </si>
  <si>
    <t>RASHODI ZA NEFINANCIJSKU IMOVINU</t>
  </si>
  <si>
    <t>RAZLIKA VIŠAK/MANJAK</t>
  </si>
  <si>
    <t>VIŠKOVI / MANJKOVI</t>
  </si>
  <si>
    <t>UKUPAN DONOS VIŠKA/MANJKA IZ PRETHODNIH GODINA</t>
  </si>
  <si>
    <t>VIŠAK IZ PRETHODNIH GODINA KOJI ĆE SE RASPOREDITI/POKRITI</t>
  </si>
  <si>
    <t>RAČUN FINANCIRANJA</t>
  </si>
  <si>
    <t>PRIMICI OD FINANCIJSKE IMOVINE I ZADUŽIVANJA</t>
  </si>
  <si>
    <t>IZDACI ZA FINANCIJSKU IMOVINU I OTPLATE ZAJMOVA</t>
  </si>
  <si>
    <t>NETO FINANCIRANJE</t>
  </si>
  <si>
    <t>VIŠAK/MANJAK + NETO FINANCIRANJE</t>
  </si>
  <si>
    <t xml:space="preserve"> </t>
  </si>
  <si>
    <t>PRIHODI I PRIMICI PO EKONOMSKOJ KLASIFIKACIJI I IZVORIMA FINANCIRANJA</t>
  </si>
  <si>
    <t>OPĆI DIO</t>
  </si>
  <si>
    <t>Račun prihoda/primitaka</t>
  </si>
  <si>
    <t>Naziv računa</t>
  </si>
  <si>
    <t>Izvorni plan tekuće godine</t>
  </si>
  <si>
    <t>5=4/3*100</t>
  </si>
  <si>
    <t>Prihodi poslovanja</t>
  </si>
  <si>
    <t>Pomoći iz inozemstva i od subjekata unutar općeg proračuna</t>
  </si>
  <si>
    <t>Pomoć od međunarodnih organizacija te institucija i tijela EU</t>
  </si>
  <si>
    <t>Tekuće pomoći od institucija i tijela EU</t>
  </si>
  <si>
    <t>Pomoći od izvanproračunskih korisnika</t>
  </si>
  <si>
    <t>Tekuće pomoći od izvanproračunskih korisnika</t>
  </si>
  <si>
    <t>Pomoći proračunskim korisnicima iz proračuna koji im nije nadležan</t>
  </si>
  <si>
    <t>Tekuće pomoći proračunskim korisnicima iz proračuna koji im nije nadležan</t>
  </si>
  <si>
    <t>Pomoći temeljem prijenosa EU sredstava</t>
  </si>
  <si>
    <t>Tekuće pomoći temeljem prijenosa EU sredstava</t>
  </si>
  <si>
    <t>Prihodi od imovine</t>
  </si>
  <si>
    <t>Prihodi od financijske imovine</t>
  </si>
  <si>
    <t>Kamate na oročena sredstva i depozite po viđenju</t>
  </si>
  <si>
    <t>Prihodi od pozitivnih tečajnih razlika i razlika zbog primjene valutne klauzule</t>
  </si>
  <si>
    <t>Prihodi od upravnih i administrativnih pristojbi, pristojbi po posebnim propisima i naknada</t>
  </si>
  <si>
    <t>Prihodi po posebnim propisima</t>
  </si>
  <si>
    <t>Ostali nespomenuti prihodi</t>
  </si>
  <si>
    <t>Prihodi iz nadležnog proračuna i od HZZO-a na temelju ugovornih obveza</t>
  </si>
  <si>
    <t>Prihodi iz nadležnog proračuna za financiranje redovne djelatnosti proračunskih korisnika</t>
  </si>
  <si>
    <t>Prihodi iz nadležnog prorčauna za financiranje rashoda za nabavu nefinancijske imovine</t>
  </si>
  <si>
    <t>Rezultat poslovanja</t>
  </si>
  <si>
    <t>Višak prihoda</t>
  </si>
  <si>
    <t>UKUPNO PRIHODI</t>
  </si>
  <si>
    <t>UKUPNO PRIHODI+VIŠAK KORIŠTEN ZA POKRIĆE RASHODA</t>
  </si>
  <si>
    <t xml:space="preserve">PROGRAM 1008 - Aktivnosti gospodarstva </t>
  </si>
  <si>
    <t>AKTIVNOST - A100814 - Javna ustanova za razvoj Međimurske županije Redea</t>
  </si>
  <si>
    <t>Račun rashoda/izdataka</t>
  </si>
  <si>
    <t>Rashodi poslovanja</t>
  </si>
  <si>
    <t>Rashodi za zaposlene</t>
  </si>
  <si>
    <t>Plaće bruto</t>
  </si>
  <si>
    <t>11, 51</t>
  </si>
  <si>
    <t>Plaće za redovan rad</t>
  </si>
  <si>
    <t>Ostali rashodi za zaposlene</t>
  </si>
  <si>
    <t>Doprinosi za plaće</t>
  </si>
  <si>
    <t>Doprinosi za obavezno zdrastveno osiguranje</t>
  </si>
  <si>
    <t>Materijalni rashodi</t>
  </si>
  <si>
    <t>Naknade troškova zaposlenima</t>
  </si>
  <si>
    <t>51, 52</t>
  </si>
  <si>
    <t>Službena putovanja</t>
  </si>
  <si>
    <t>Naknade za prijevoz,za rad na terenu i odvojeni život</t>
  </si>
  <si>
    <t>Stručno usavršavanje</t>
  </si>
  <si>
    <t>Rashodi za materijal i energiju</t>
  </si>
  <si>
    <t>Uredski materijal i ostali materijalni rashodi</t>
  </si>
  <si>
    <t>Energija</t>
  </si>
  <si>
    <t>Materijal i dijelovi za tekuće i inveticijsko održavanje</t>
  </si>
  <si>
    <t>Sitni inventar i auto gume</t>
  </si>
  <si>
    <t>Rashodi za usluge</t>
  </si>
  <si>
    <t>Usluge telefona,pošte i prijevoza</t>
  </si>
  <si>
    <t>Usluge tekućeg i investicijskog održavanja</t>
  </si>
  <si>
    <t>Usluge promidžbe i informiranja</t>
  </si>
  <si>
    <t>Komunalne usluge</t>
  </si>
  <si>
    <t>Zakupnine i najamnine</t>
  </si>
  <si>
    <t>Zdrastvene i veterinarske usluge</t>
  </si>
  <si>
    <t>Intelektualne i osobne usluge</t>
  </si>
  <si>
    <t>Računalne usluge</t>
  </si>
  <si>
    <t>Ostale usluge</t>
  </si>
  <si>
    <t>Naknade troškova osobama izvan radnog vremena</t>
  </si>
  <si>
    <t>Ostali nespomenuti rashodi poslovanja</t>
  </si>
  <si>
    <t>Naknade za rad predstavničkih i izvršnih tijela,povjerenstvo i slično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</si>
  <si>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</si>
  <si>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</si>
  <si>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</si>
  <si>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</si>
  <si>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</si>
  <si>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</si>
  <si>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</si>
  <si>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</si>
  <si>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Zatezne kamate</t>
  </si>
  <si>
    <t>Subvencije</t>
  </si>
  <si>
    <t>Subvencije trgovačkim društvima,zadrugama,poljoprivrednicima i obrtnicima iz EU sredstava</t>
  </si>
  <si>
    <t>Pomoći dane u inozemstvo i unutar općeg proračuna</t>
  </si>
  <si>
    <t>Pomoći proračunskim korisnicima drugih proračuna</t>
  </si>
  <si>
    <t>Tekuće pomoći proračunskim korisnicima drugih proračuna</t>
  </si>
  <si>
    <t>Prijenosi između proračunskih korisnika istog proračuna</t>
  </si>
  <si>
    <t>51-višak</t>
  </si>
  <si>
    <t>Tekući prijenosi između proračunskih korisnika istog proračuna</t>
  </si>
  <si>
    <t>Rashodi za nabavu nefinancijske imovine</t>
  </si>
  <si>
    <t>Rashodi za nabavu proizvedene dugotrajne imovine</t>
  </si>
  <si>
    <t>Postrojenja i oprema</t>
  </si>
  <si>
    <t>Uredska oprema i namještaj</t>
  </si>
  <si>
    <t>Uređaji,strojevi i oprema za ostale namjene</t>
  </si>
  <si>
    <t>POSEBNI DIO</t>
  </si>
  <si>
    <t>Izvor financiranja - 11 Opći prihodi i primici</t>
  </si>
  <si>
    <t>Izvor financiranja - 51 - Pomoći EU</t>
  </si>
  <si>
    <t>Naknade troškova osobama izvan radnog odnosa</t>
  </si>
  <si>
    <t>Izvor financiranja - 52 - Ostale pomoći</t>
  </si>
  <si>
    <t>Doprinosi za obavezno zdravstveno osiguranje</t>
  </si>
  <si>
    <t>Izvor financiranja - 9-31-vlastiti prihodi višak</t>
  </si>
  <si>
    <t>materijal</t>
  </si>
  <si>
    <t xml:space="preserve">Čakovec, 27. 3. 2023. </t>
  </si>
  <si>
    <t>Indeks</t>
  </si>
  <si>
    <t>Ostvarenje/izvršenje tekuće godine</t>
  </si>
  <si>
    <t>Izvor</t>
  </si>
  <si>
    <t>RASHODI I IZDACI PO EKONOMSKOJ KLASIFIKACIJI I IZVORIMA FINANCIRANJA</t>
  </si>
  <si>
    <t>UKUPNO</t>
  </si>
  <si>
    <t>SVEUKUPNO RASHODI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</si>
</sst>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\-??_-;_-@_-"/>
    <numFmt numFmtId="165" formatCode="_-* #,##0.00\ _k_n_-;\-* #,##0.00\ _k_n_-;_-* \-??\ _k_n_-;_-@_-"/>
  </numFmts>
  <fonts count="54">
    <font>
      <sz val="10"/>
      <color indexed="8"/>
      <name val="MS Sans Serif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MS Sans Serif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MS Sans Serif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34" borderId="1" applyNumberFormat="0" applyFont="0" applyAlignment="0" applyProtection="0"/>
    <xf numFmtId="0" fontId="5" fillId="35" borderId="2" applyNumberFormat="0" applyAlignment="0" applyProtection="0"/>
    <xf numFmtId="0" fontId="6" fillId="36" borderId="3" applyNumberFormat="0" applyAlignment="0" applyProtection="0"/>
    <xf numFmtId="0" fontId="37" fillId="3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13" borderId="2" applyNumberFormat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9" fillId="44" borderId="7" applyNumberFormat="0" applyAlignment="0" applyProtection="0"/>
    <xf numFmtId="0" fontId="40" fillId="44" borderId="8" applyNumberFormat="0" applyAlignment="0" applyProtection="0"/>
    <xf numFmtId="0" fontId="13" fillId="0" borderId="9" applyNumberFormat="0" applyFill="0" applyAlignment="0" applyProtection="0"/>
    <xf numFmtId="0" fontId="41" fillId="4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46" fillId="46" borderId="0" applyNumberFormat="0" applyBorder="0" applyAlignment="0" applyProtection="0"/>
    <xf numFmtId="0" fontId="2" fillId="0" borderId="0">
      <alignment/>
      <protection/>
    </xf>
    <xf numFmtId="0" fontId="0" fillId="4" borderId="13" applyNumberFormat="0" applyAlignment="0" applyProtection="0"/>
    <xf numFmtId="0" fontId="15" fillId="35" borderId="14" applyNumberFormat="0" applyAlignment="0" applyProtection="0"/>
    <xf numFmtId="9" fontId="1" fillId="0" borderId="0" applyFill="0" applyBorder="0" applyAlignment="0" applyProtection="0"/>
    <xf numFmtId="0" fontId="47" fillId="0" borderId="15" applyNumberFormat="0" applyFill="0" applyAlignment="0" applyProtection="0"/>
    <xf numFmtId="0" fontId="48" fillId="0" borderId="0" applyNumberFormat="0" applyFill="0" applyBorder="0" applyAlignment="0" applyProtection="0"/>
    <xf numFmtId="0" fontId="49" fillId="47" borderId="1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52" fillId="0" borderId="18" applyNumberFormat="0" applyFill="0" applyAlignment="0" applyProtection="0"/>
    <xf numFmtId="0" fontId="53" fillId="48" borderId="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8" fillId="49" borderId="19" xfId="0" applyNumberFormat="1" applyFont="1" applyFill="1" applyBorder="1" applyAlignment="1" applyProtection="1">
      <alignment/>
      <protection/>
    </xf>
    <xf numFmtId="0" fontId="18" fillId="49" borderId="20" xfId="0" applyNumberFormat="1" applyFont="1" applyFill="1" applyBorder="1" applyAlignment="1" applyProtection="1">
      <alignment horizontal="center" vertical="center" wrapText="1"/>
      <protection/>
    </xf>
    <xf numFmtId="0" fontId="18" fillId="49" borderId="21" xfId="0" applyNumberFormat="1" applyFont="1" applyFill="1" applyBorder="1" applyAlignment="1" applyProtection="1">
      <alignment horizontal="center" vertical="center" wrapText="1"/>
      <protection/>
    </xf>
    <xf numFmtId="0" fontId="19" fillId="0" borderId="22" xfId="0" applyNumberFormat="1" applyFont="1" applyFill="1" applyBorder="1" applyAlignment="1" applyProtection="1">
      <alignment/>
      <protection/>
    </xf>
    <xf numFmtId="164" fontId="19" fillId="0" borderId="0" xfId="103" applyFont="1" applyFill="1" applyBorder="1" applyAlignment="1" applyProtection="1">
      <alignment vertical="center"/>
      <protection/>
    </xf>
    <xf numFmtId="164" fontId="19" fillId="0" borderId="23" xfId="103" applyFont="1" applyFill="1" applyBorder="1" applyAlignment="1" applyProtection="1">
      <alignment vertical="center"/>
      <protection/>
    </xf>
    <xf numFmtId="0" fontId="18" fillId="0" borderId="22" xfId="0" applyNumberFormat="1" applyFont="1" applyFill="1" applyBorder="1" applyAlignment="1" applyProtection="1">
      <alignment/>
      <protection/>
    </xf>
    <xf numFmtId="164" fontId="18" fillId="0" borderId="0" xfId="103" applyFont="1" applyFill="1" applyBorder="1" applyAlignment="1" applyProtection="1">
      <alignment/>
      <protection/>
    </xf>
    <xf numFmtId="164" fontId="18" fillId="0" borderId="23" xfId="103" applyFont="1" applyFill="1" applyBorder="1" applyAlignment="1" applyProtection="1">
      <alignment/>
      <protection/>
    </xf>
    <xf numFmtId="164" fontId="19" fillId="0" borderId="0" xfId="103" applyFont="1" applyFill="1" applyBorder="1" applyAlignment="1" applyProtection="1">
      <alignment/>
      <protection/>
    </xf>
    <xf numFmtId="164" fontId="19" fillId="0" borderId="23" xfId="103" applyFont="1" applyFill="1" applyBorder="1" applyAlignment="1" applyProtection="1">
      <alignment/>
      <protection/>
    </xf>
    <xf numFmtId="0" fontId="19" fillId="0" borderId="24" xfId="0" applyNumberFormat="1" applyFont="1" applyFill="1" applyBorder="1" applyAlignment="1" applyProtection="1">
      <alignment/>
      <protection/>
    </xf>
    <xf numFmtId="164" fontId="19" fillId="0" borderId="25" xfId="103" applyFont="1" applyFill="1" applyBorder="1" applyAlignment="1" applyProtection="1">
      <alignment/>
      <protection/>
    </xf>
    <xf numFmtId="164" fontId="19" fillId="0" borderId="26" xfId="103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/>
      <protection/>
    </xf>
    <xf numFmtId="164" fontId="18" fillId="0" borderId="25" xfId="0" applyNumberFormat="1" applyFont="1" applyFill="1" applyBorder="1" applyAlignment="1" applyProtection="1">
      <alignment/>
      <protection/>
    </xf>
    <xf numFmtId="0" fontId="18" fillId="49" borderId="20" xfId="0" applyNumberFormat="1" applyFont="1" applyFill="1" applyBorder="1" applyAlignment="1" applyProtection="1">
      <alignment/>
      <protection/>
    </xf>
    <xf numFmtId="0" fontId="18" fillId="49" borderId="21" xfId="0" applyNumberFormat="1" applyFont="1" applyFill="1" applyBorder="1" applyAlignment="1" applyProtection="1">
      <alignment/>
      <protection/>
    </xf>
    <xf numFmtId="0" fontId="19" fillId="0" borderId="27" xfId="0" applyNumberFormat="1" applyFont="1" applyFill="1" applyBorder="1" applyAlignment="1" applyProtection="1">
      <alignment/>
      <protection/>
    </xf>
    <xf numFmtId="164" fontId="19" fillId="0" borderId="28" xfId="103" applyFont="1" applyFill="1" applyBorder="1" applyAlignment="1" applyProtection="1">
      <alignment/>
      <protection/>
    </xf>
    <xf numFmtId="0" fontId="20" fillId="0" borderId="29" xfId="0" applyNumberFormat="1" applyFont="1" applyFill="1" applyBorder="1" applyAlignment="1" applyProtection="1">
      <alignment wrapText="1"/>
      <protection/>
    </xf>
    <xf numFmtId="0" fontId="21" fillId="0" borderId="29" xfId="0" applyNumberFormat="1" applyFont="1" applyFill="1" applyBorder="1" applyAlignment="1" applyProtection="1">
      <alignment horizontal="center" vertical="center"/>
      <protection/>
    </xf>
    <xf numFmtId="0" fontId="22" fillId="0" borderId="29" xfId="0" applyNumberFormat="1" applyFont="1" applyFill="1" applyBorder="1" applyAlignment="1" applyProtection="1">
      <alignment horizontal="center"/>
      <protection/>
    </xf>
    <xf numFmtId="164" fontId="23" fillId="0" borderId="29" xfId="103" applyFont="1" applyFill="1" applyBorder="1" applyAlignment="1" applyProtection="1">
      <alignment vertical="top"/>
      <protection/>
    </xf>
    <xf numFmtId="164" fontId="22" fillId="0" borderId="29" xfId="103" applyFont="1" applyFill="1" applyBorder="1" applyAlignment="1" applyProtection="1">
      <alignment/>
      <protection/>
    </xf>
    <xf numFmtId="2" fontId="23" fillId="0" borderId="29" xfId="0" applyNumberFormat="1" applyFont="1" applyFill="1" applyBorder="1" applyAlignment="1" applyProtection="1">
      <alignment horizontal="center" vertical="center"/>
      <protection/>
    </xf>
    <xf numFmtId="164" fontId="22" fillId="0" borderId="29" xfId="103" applyFont="1" applyFill="1" applyBorder="1" applyAlignment="1" applyProtection="1">
      <alignment horizontal="center"/>
      <protection/>
    </xf>
    <xf numFmtId="0" fontId="23" fillId="0" borderId="29" xfId="0" applyNumberFormat="1" applyFont="1" applyFill="1" applyBorder="1" applyAlignment="1" applyProtection="1">
      <alignment vertical="top"/>
      <protection/>
    </xf>
    <xf numFmtId="164" fontId="23" fillId="0" borderId="29" xfId="103" applyFont="1" applyFill="1" applyBorder="1" applyAlignment="1" applyProtection="1">
      <alignment vertical="top" wrapText="1"/>
      <protection/>
    </xf>
    <xf numFmtId="0" fontId="23" fillId="0" borderId="29" xfId="0" applyNumberFormat="1" applyFont="1" applyFill="1" applyBorder="1" applyAlignment="1" applyProtection="1">
      <alignment vertical="top" wrapText="1"/>
      <protection/>
    </xf>
    <xf numFmtId="165" fontId="24" fillId="0" borderId="29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65" fontId="24" fillId="0" borderId="0" xfId="0" applyNumberFormat="1" applyFont="1" applyFill="1" applyBorder="1" applyAlignment="1" applyProtection="1">
      <alignment horizontal="center"/>
      <protection/>
    </xf>
    <xf numFmtId="0" fontId="24" fillId="0" borderId="29" xfId="0" applyNumberFormat="1" applyFont="1" applyFill="1" applyBorder="1" applyAlignment="1" applyProtection="1">
      <alignment horizontal="center"/>
      <protection/>
    </xf>
    <xf numFmtId="164" fontId="25" fillId="0" borderId="29" xfId="103" applyFont="1" applyFill="1" applyBorder="1" applyAlignment="1" applyProtection="1">
      <alignment/>
      <protection/>
    </xf>
    <xf numFmtId="164" fontId="24" fillId="0" borderId="29" xfId="103" applyFont="1" applyFill="1" applyBorder="1" applyAlignment="1" applyProtection="1">
      <alignment/>
      <protection/>
    </xf>
    <xf numFmtId="164" fontId="24" fillId="0" borderId="29" xfId="103" applyFont="1" applyFill="1" applyBorder="1" applyAlignment="1" applyProtection="1">
      <alignment horizontal="center"/>
      <protection/>
    </xf>
    <xf numFmtId="165" fontId="25" fillId="0" borderId="29" xfId="0" applyNumberFormat="1" applyFont="1" applyFill="1" applyBorder="1" applyAlignment="1" applyProtection="1">
      <alignment horizontal="center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164" fontId="25" fillId="0" borderId="29" xfId="103" applyFont="1" applyFill="1" applyBorder="1" applyAlignment="1" applyProtection="1">
      <alignment horizontal="center"/>
      <protection/>
    </xf>
    <xf numFmtId="165" fontId="19" fillId="0" borderId="29" xfId="0" applyNumberFormat="1" applyFont="1" applyFill="1" applyBorder="1" applyAlignment="1" applyProtection="1">
      <alignment/>
      <protection/>
    </xf>
    <xf numFmtId="0" fontId="19" fillId="0" borderId="29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164" fontId="18" fillId="0" borderId="30" xfId="0" applyNumberFormat="1" applyFont="1" applyFill="1" applyBorder="1" applyAlignment="1" applyProtection="1">
      <alignment/>
      <protection/>
    </xf>
    <xf numFmtId="164" fontId="19" fillId="0" borderId="31" xfId="103" applyFont="1" applyFill="1" applyBorder="1" applyAlignment="1" applyProtection="1">
      <alignment/>
      <protection/>
    </xf>
    <xf numFmtId="0" fontId="20" fillId="0" borderId="29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 vertical="center"/>
    </xf>
    <xf numFmtId="0" fontId="19" fillId="0" borderId="27" xfId="0" applyNumberFormat="1" applyFont="1" applyFill="1" applyBorder="1" applyAlignment="1" applyProtection="1">
      <alignment horizontal="center" vertical="center" wrapText="1"/>
      <protection/>
    </xf>
    <xf numFmtId="0" fontId="19" fillId="0" borderId="28" xfId="0" applyNumberFormat="1" applyFont="1" applyFill="1" applyBorder="1" applyAlignment="1" applyProtection="1">
      <alignment horizontal="center" vertical="center" wrapText="1"/>
      <protection/>
    </xf>
    <xf numFmtId="0" fontId="19" fillId="0" borderId="32" xfId="0" applyNumberFormat="1" applyFont="1" applyFill="1" applyBorder="1" applyAlignment="1" applyProtection="1">
      <alignment horizontal="center" vertical="center" wrapText="1"/>
      <protection/>
    </xf>
    <xf numFmtId="165" fontId="24" fillId="0" borderId="29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ilješka" xfId="58"/>
    <cellStyle name="Calculation" xfId="59"/>
    <cellStyle name="Check Cell" xfId="60"/>
    <cellStyle name="Dobro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 1" xfId="85"/>
    <cellStyle name="Neutralno" xfId="86"/>
    <cellStyle name="Normalno 2" xfId="87"/>
    <cellStyle name="Note 1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85.7109375" style="1" bestFit="1" customWidth="1"/>
    <col min="2" max="4" width="20.7109375" style="1" customWidth="1"/>
    <col min="5" max="16384" width="9.00390625" style="1" customWidth="1"/>
  </cols>
  <sheetData>
    <row r="1" spans="1:4" ht="15">
      <c r="A1" s="46" t="s">
        <v>0</v>
      </c>
      <c r="B1" s="46"/>
      <c r="C1" s="46"/>
      <c r="D1" s="46"/>
    </row>
    <row r="3" spans="1:4" ht="30">
      <c r="A3" s="3" t="s">
        <v>1</v>
      </c>
      <c r="B3" s="4" t="s">
        <v>2</v>
      </c>
      <c r="C3" s="4" t="s">
        <v>3</v>
      </c>
      <c r="D3" s="5" t="s">
        <v>4</v>
      </c>
    </row>
    <row r="4" spans="1:4" ht="15">
      <c r="A4" s="6" t="s">
        <v>5</v>
      </c>
      <c r="B4" s="7">
        <f>B5+B6</f>
        <v>4782941.28</v>
      </c>
      <c r="C4" s="7">
        <v>5267207.5</v>
      </c>
      <c r="D4" s="8">
        <f>D5+D6</f>
        <v>6093273.07</v>
      </c>
    </row>
    <row r="5" spans="1:4" ht="15">
      <c r="A5" s="9" t="s">
        <v>6</v>
      </c>
      <c r="B5" s="10">
        <v>4782941.28</v>
      </c>
      <c r="C5" s="10">
        <v>5267207.5</v>
      </c>
      <c r="D5" s="11">
        <f>'Prih.i prim. po ek.kl.i izv'!E29</f>
        <v>6093273.07</v>
      </c>
    </row>
    <row r="6" spans="1:4" ht="15">
      <c r="A6" s="9" t="s">
        <v>7</v>
      </c>
      <c r="B6" s="10">
        <v>0</v>
      </c>
      <c r="C6" s="10">
        <v>0</v>
      </c>
      <c r="D6" s="11">
        <v>0</v>
      </c>
    </row>
    <row r="7" spans="1:4" ht="15">
      <c r="A7" s="6" t="s">
        <v>8</v>
      </c>
      <c r="B7" s="12">
        <f>B8+B9</f>
        <v>5057122.78</v>
      </c>
      <c r="C7" s="12">
        <f>C8+C9</f>
        <v>5508985</v>
      </c>
      <c r="D7" s="13">
        <v>5542397.16</v>
      </c>
    </row>
    <row r="8" spans="1:4" ht="15">
      <c r="A8" s="9" t="s">
        <v>9</v>
      </c>
      <c r="B8" s="10">
        <v>4858302.78</v>
      </c>
      <c r="C8" s="10">
        <v>5414828</v>
      </c>
      <c r="D8" s="11">
        <v>5448240.4</v>
      </c>
    </row>
    <row r="9" spans="1:4" ht="15">
      <c r="A9" s="9" t="s">
        <v>10</v>
      </c>
      <c r="B9" s="10">
        <v>198820</v>
      </c>
      <c r="C9" s="10">
        <v>94157</v>
      </c>
      <c r="D9" s="11">
        <f>'rash.i izd.po ek.kl. i izv'!E54</f>
        <v>94156.76</v>
      </c>
    </row>
    <row r="10" spans="1:4" ht="15">
      <c r="A10" s="14" t="s">
        <v>11</v>
      </c>
      <c r="B10" s="15">
        <f>B4-B7</f>
        <v>-274181.5</v>
      </c>
      <c r="C10" s="15">
        <f>C4-C7</f>
        <v>-241777.5</v>
      </c>
      <c r="D10" s="16">
        <f>D4-D7</f>
        <v>550875.9100000001</v>
      </c>
    </row>
    <row r="11" spans="2:4" ht="15">
      <c r="B11" s="10"/>
      <c r="C11" s="10"/>
      <c r="D11" s="10"/>
    </row>
    <row r="12" spans="1:4" ht="30">
      <c r="A12" s="3" t="s">
        <v>12</v>
      </c>
      <c r="B12" s="4" t="s">
        <v>2</v>
      </c>
      <c r="C12" s="4" t="s">
        <v>3</v>
      </c>
      <c r="D12" s="5" t="s">
        <v>4</v>
      </c>
    </row>
    <row r="13" spans="1:4" ht="15">
      <c r="A13" s="9" t="s">
        <v>13</v>
      </c>
      <c r="B13" s="10">
        <v>274181.5</v>
      </c>
      <c r="C13" s="10">
        <v>-241777.5</v>
      </c>
      <c r="D13" s="11"/>
    </row>
    <row r="14" spans="1:4" ht="15">
      <c r="A14" s="17" t="s">
        <v>14</v>
      </c>
      <c r="B14" s="18">
        <f>B10</f>
        <v>-274181.5</v>
      </c>
      <c r="C14" s="18">
        <v>241777.5</v>
      </c>
      <c r="D14" s="47">
        <v>879570.91</v>
      </c>
    </row>
    <row r="16" spans="1:4" ht="15">
      <c r="A16" s="3" t="s">
        <v>15</v>
      </c>
      <c r="B16" s="19"/>
      <c r="C16" s="19"/>
      <c r="D16" s="20"/>
    </row>
    <row r="17" spans="1:4" ht="15">
      <c r="A17" s="9" t="s">
        <v>16</v>
      </c>
      <c r="B17" s="10">
        <v>0</v>
      </c>
      <c r="C17" s="10">
        <v>0</v>
      </c>
      <c r="D17" s="11">
        <v>0</v>
      </c>
    </row>
    <row r="18" spans="1:4" ht="15">
      <c r="A18" s="9" t="s">
        <v>17</v>
      </c>
      <c r="B18" s="10">
        <v>0</v>
      </c>
      <c r="C18" s="10">
        <v>0</v>
      </c>
      <c r="D18" s="11">
        <v>0</v>
      </c>
    </row>
    <row r="19" spans="1:4" ht="15">
      <c r="A19" s="14" t="s">
        <v>18</v>
      </c>
      <c r="B19" s="15">
        <f>B17-B18</f>
        <v>0</v>
      </c>
      <c r="C19" s="15">
        <f>C17-C18</f>
        <v>0</v>
      </c>
      <c r="D19" s="16">
        <f>D17-D18</f>
        <v>0</v>
      </c>
    </row>
    <row r="20" spans="1:4" ht="15">
      <c r="A20" s="6"/>
      <c r="B20" s="12"/>
      <c r="C20" s="12"/>
      <c r="D20" s="12"/>
    </row>
    <row r="21" spans="1:4" ht="15">
      <c r="A21" s="21" t="s">
        <v>19</v>
      </c>
      <c r="B21" s="22">
        <v>-274181.5</v>
      </c>
      <c r="C21" s="22">
        <v>86917.5</v>
      </c>
      <c r="D21" s="48">
        <v>879570.91</v>
      </c>
    </row>
    <row r="22" ht="15">
      <c r="D22" s="1" t="s">
        <v>20</v>
      </c>
    </row>
    <row r="24" ht="15">
      <c r="A24" s="1" t="s">
        <v>116</v>
      </c>
    </row>
  </sheetData>
  <sheetProtection selectLockedCells="1" selectUnlockedCells="1"/>
  <mergeCells count="1">
    <mergeCell ref="A1:D1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">
      <selection activeCell="M17" sqref="M17"/>
    </sheetView>
  </sheetViews>
  <sheetFormatPr defaultColWidth="9.00390625" defaultRowHeight="12.75"/>
  <cols>
    <col min="1" max="1" width="17.8515625" style="1" customWidth="1"/>
    <col min="2" max="2" width="8.421875" style="1" customWidth="1"/>
    <col min="3" max="3" width="41.28125" style="1" customWidth="1"/>
    <col min="4" max="4" width="17.421875" style="1" customWidth="1"/>
    <col min="5" max="5" width="20.8515625" style="1" customWidth="1"/>
    <col min="6" max="16384" width="9.00390625" style="1" customWidth="1"/>
  </cols>
  <sheetData>
    <row r="1" spans="1:6" ht="15">
      <c r="A1" s="46" t="s">
        <v>21</v>
      </c>
      <c r="B1" s="46"/>
      <c r="C1" s="46"/>
      <c r="D1" s="46"/>
      <c r="E1" s="46"/>
      <c r="F1" s="46"/>
    </row>
    <row r="2" spans="1:6" ht="15">
      <c r="A2" s="46" t="s">
        <v>22</v>
      </c>
      <c r="B2" s="46"/>
      <c r="C2" s="46"/>
      <c r="D2" s="46"/>
      <c r="E2" s="46"/>
      <c r="F2" s="46"/>
    </row>
    <row r="4" spans="1:6" ht="30">
      <c r="A4" s="49" t="s">
        <v>23</v>
      </c>
      <c r="B4" s="49" t="s">
        <v>119</v>
      </c>
      <c r="C4" s="49" t="s">
        <v>24</v>
      </c>
      <c r="D4" s="49" t="s">
        <v>25</v>
      </c>
      <c r="E4" s="49" t="s">
        <v>118</v>
      </c>
      <c r="F4" s="49" t="s">
        <v>117</v>
      </c>
    </row>
    <row r="5" spans="1:6" ht="15">
      <c r="A5" s="24">
        <v>1</v>
      </c>
      <c r="B5" s="24"/>
      <c r="C5" s="24">
        <v>2</v>
      </c>
      <c r="D5" s="24">
        <v>3</v>
      </c>
      <c r="E5" s="24">
        <v>4</v>
      </c>
      <c r="F5" s="24" t="s">
        <v>26</v>
      </c>
    </row>
    <row r="6" spans="1:6" ht="15.75">
      <c r="A6" s="25">
        <v>6</v>
      </c>
      <c r="B6" s="25"/>
      <c r="C6" s="26" t="s">
        <v>27</v>
      </c>
      <c r="D6" s="27">
        <f>D7+D16+D20+D23</f>
        <v>5267207.5</v>
      </c>
      <c r="E6" s="27">
        <f>E7+E16+E20+E23</f>
        <v>6093273.07</v>
      </c>
      <c r="F6" s="28">
        <f aca="true" t="shared" si="0" ref="F6:F29">E6/D6*100</f>
        <v>115.68317880015171</v>
      </c>
    </row>
    <row r="7" spans="1:6" ht="15.75">
      <c r="A7" s="25">
        <v>63</v>
      </c>
      <c r="B7" s="25"/>
      <c r="C7" s="26" t="s">
        <v>28</v>
      </c>
      <c r="D7" s="27">
        <f>D8+D10+D14+D12</f>
        <v>1907207.5</v>
      </c>
      <c r="E7" s="27">
        <f>E8+E10+E14</f>
        <v>2733005.66</v>
      </c>
      <c r="F7" s="28">
        <f t="shared" si="0"/>
        <v>143.29881043357895</v>
      </c>
    </row>
    <row r="8" spans="1:6" ht="15.75">
      <c r="A8" s="25">
        <v>632</v>
      </c>
      <c r="B8" s="25"/>
      <c r="C8" s="26" t="s">
        <v>29</v>
      </c>
      <c r="D8" s="27">
        <v>328464</v>
      </c>
      <c r="E8" s="27">
        <f>E9</f>
        <v>322944.14</v>
      </c>
      <c r="F8" s="28">
        <f t="shared" si="0"/>
        <v>98.31949315602319</v>
      </c>
    </row>
    <row r="9" spans="1:6" ht="15.75">
      <c r="A9" s="25">
        <v>6323</v>
      </c>
      <c r="B9" s="25">
        <v>51</v>
      </c>
      <c r="C9" s="26" t="s">
        <v>30</v>
      </c>
      <c r="D9" s="27">
        <v>328464</v>
      </c>
      <c r="E9" s="27">
        <v>322944.14</v>
      </c>
      <c r="F9" s="28">
        <f t="shared" si="0"/>
        <v>98.31949315602319</v>
      </c>
    </row>
    <row r="10" spans="1:6" ht="15.75">
      <c r="A10" s="25">
        <v>634</v>
      </c>
      <c r="B10" s="25"/>
      <c r="C10" s="26" t="s">
        <v>31</v>
      </c>
      <c r="D10" s="29">
        <v>351578</v>
      </c>
      <c r="E10" s="29">
        <v>149369.21</v>
      </c>
      <c r="F10" s="28">
        <f t="shared" si="0"/>
        <v>42.48536882285012</v>
      </c>
    </row>
    <row r="11" spans="1:6" ht="15.75">
      <c r="A11" s="25">
        <v>6341</v>
      </c>
      <c r="B11" s="25">
        <v>52</v>
      </c>
      <c r="C11" s="30" t="s">
        <v>32</v>
      </c>
      <c r="D11" s="27">
        <v>351578</v>
      </c>
      <c r="E11" s="27">
        <v>149369.21</v>
      </c>
      <c r="F11" s="28">
        <f t="shared" si="0"/>
        <v>42.48536882285012</v>
      </c>
    </row>
    <row r="12" spans="1:6" ht="24">
      <c r="A12" s="25">
        <v>636</v>
      </c>
      <c r="B12" s="25"/>
      <c r="C12" s="31" t="s">
        <v>33</v>
      </c>
      <c r="D12" s="29"/>
      <c r="E12" s="29">
        <f>E13</f>
        <v>0</v>
      </c>
      <c r="F12" s="28" t="e">
        <f t="shared" si="0"/>
        <v>#DIV/0!</v>
      </c>
    </row>
    <row r="13" spans="1:6" ht="24">
      <c r="A13" s="25">
        <v>6361</v>
      </c>
      <c r="B13" s="25">
        <v>52</v>
      </c>
      <c r="C13" s="31" t="s">
        <v>34</v>
      </c>
      <c r="D13" s="27"/>
      <c r="E13" s="27">
        <v>0</v>
      </c>
      <c r="F13" s="28" t="e">
        <f t="shared" si="0"/>
        <v>#DIV/0!</v>
      </c>
    </row>
    <row r="14" spans="1:6" ht="15.75">
      <c r="A14" s="25">
        <v>638</v>
      </c>
      <c r="B14" s="25"/>
      <c r="C14" s="26" t="s">
        <v>35</v>
      </c>
      <c r="D14" s="29">
        <v>1227165.5</v>
      </c>
      <c r="E14" s="29">
        <v>2260692.31</v>
      </c>
      <c r="F14" s="28">
        <f t="shared" si="0"/>
        <v>184.22065401936413</v>
      </c>
    </row>
    <row r="15" spans="1:6" ht="15.75">
      <c r="A15" s="25">
        <v>6381</v>
      </c>
      <c r="B15" s="25">
        <v>51</v>
      </c>
      <c r="C15" s="30" t="s">
        <v>36</v>
      </c>
      <c r="D15" s="27">
        <v>1227165.5</v>
      </c>
      <c r="E15" s="27">
        <v>2260692.31</v>
      </c>
      <c r="F15" s="28">
        <f t="shared" si="0"/>
        <v>184.22065401936413</v>
      </c>
    </row>
    <row r="16" spans="1:6" ht="15.75">
      <c r="A16" s="25">
        <v>64</v>
      </c>
      <c r="B16" s="25"/>
      <c r="C16" s="26" t="s">
        <v>37</v>
      </c>
      <c r="D16" s="29">
        <f>D17</f>
        <v>0</v>
      </c>
      <c r="E16" s="29">
        <v>187.41</v>
      </c>
      <c r="F16" s="28" t="e">
        <f t="shared" si="0"/>
        <v>#DIV/0!</v>
      </c>
    </row>
    <row r="17" spans="1:6" ht="15.75">
      <c r="A17" s="25">
        <v>641</v>
      </c>
      <c r="B17" s="25"/>
      <c r="C17" s="26" t="s">
        <v>38</v>
      </c>
      <c r="D17" s="29">
        <f>D18+D19</f>
        <v>0</v>
      </c>
      <c r="E17" s="29">
        <v>187.41</v>
      </c>
      <c r="F17" s="28" t="e">
        <f t="shared" si="0"/>
        <v>#DIV/0!</v>
      </c>
    </row>
    <row r="18" spans="1:6" ht="15.75">
      <c r="A18" s="25">
        <v>6413</v>
      </c>
      <c r="B18" s="25"/>
      <c r="C18" s="30" t="s">
        <v>39</v>
      </c>
      <c r="D18" s="27"/>
      <c r="E18" s="27">
        <v>176.67</v>
      </c>
      <c r="F18" s="28" t="e">
        <f t="shared" si="0"/>
        <v>#DIV/0!</v>
      </c>
    </row>
    <row r="19" spans="1:6" ht="24">
      <c r="A19" s="25">
        <v>6415</v>
      </c>
      <c r="B19" s="25"/>
      <c r="C19" s="32" t="s">
        <v>40</v>
      </c>
      <c r="D19" s="27"/>
      <c r="E19" s="27">
        <v>10.74</v>
      </c>
      <c r="F19" s="28" t="e">
        <f t="shared" si="0"/>
        <v>#DIV/0!</v>
      </c>
    </row>
    <row r="20" spans="1:6" ht="24">
      <c r="A20" s="25">
        <v>65</v>
      </c>
      <c r="B20" s="25"/>
      <c r="C20" s="31" t="s">
        <v>41</v>
      </c>
      <c r="D20" s="29">
        <f>D21</f>
        <v>0</v>
      </c>
      <c r="E20" s="29">
        <f>E21</f>
        <v>80</v>
      </c>
      <c r="F20" s="28" t="e">
        <f t="shared" si="0"/>
        <v>#DIV/0!</v>
      </c>
    </row>
    <row r="21" spans="1:6" ht="15.75">
      <c r="A21" s="25">
        <v>652</v>
      </c>
      <c r="B21" s="25"/>
      <c r="C21" s="26" t="s">
        <v>42</v>
      </c>
      <c r="D21" s="29">
        <f>D22</f>
        <v>0</v>
      </c>
      <c r="E21" s="29">
        <f>E22</f>
        <v>80</v>
      </c>
      <c r="F21" s="28" t="e">
        <f t="shared" si="0"/>
        <v>#DIV/0!</v>
      </c>
    </row>
    <row r="22" spans="1:6" ht="15.75">
      <c r="A22" s="25">
        <v>6526</v>
      </c>
      <c r="B22" s="25"/>
      <c r="C22" s="30" t="s">
        <v>43</v>
      </c>
      <c r="D22" s="27"/>
      <c r="E22" s="27">
        <v>80</v>
      </c>
      <c r="F22" s="28" t="e">
        <f t="shared" si="0"/>
        <v>#DIV/0!</v>
      </c>
    </row>
    <row r="23" spans="1:6" ht="24">
      <c r="A23" s="25">
        <v>67</v>
      </c>
      <c r="B23" s="25"/>
      <c r="C23" s="31" t="s">
        <v>44</v>
      </c>
      <c r="D23" s="29">
        <f>D24</f>
        <v>3360000</v>
      </c>
      <c r="E23" s="29">
        <f>E24</f>
        <v>3360000</v>
      </c>
      <c r="F23" s="28">
        <f t="shared" si="0"/>
        <v>100</v>
      </c>
    </row>
    <row r="24" spans="1:6" ht="24">
      <c r="A24" s="25">
        <v>671</v>
      </c>
      <c r="B24" s="25"/>
      <c r="C24" s="31" t="s">
        <v>45</v>
      </c>
      <c r="D24" s="29">
        <f>D25</f>
        <v>3360000</v>
      </c>
      <c r="E24" s="29">
        <f>E25</f>
        <v>3360000</v>
      </c>
      <c r="F24" s="28">
        <f t="shared" si="0"/>
        <v>100</v>
      </c>
    </row>
    <row r="25" spans="1:6" ht="24">
      <c r="A25" s="25">
        <v>6711</v>
      </c>
      <c r="B25" s="25"/>
      <c r="C25" s="32" t="s">
        <v>46</v>
      </c>
      <c r="D25" s="27">
        <v>3360000</v>
      </c>
      <c r="E25" s="27">
        <v>3360000</v>
      </c>
      <c r="F25" s="28">
        <f t="shared" si="0"/>
        <v>100</v>
      </c>
    </row>
    <row r="26" spans="1:6" ht="15.75">
      <c r="A26" s="25">
        <v>922</v>
      </c>
      <c r="B26" s="25"/>
      <c r="C26" s="31" t="s">
        <v>47</v>
      </c>
      <c r="D26" s="29">
        <f>D27</f>
        <v>328695</v>
      </c>
      <c r="E26" s="29">
        <f>E27</f>
        <v>0</v>
      </c>
      <c r="F26" s="28">
        <f t="shared" si="0"/>
        <v>0</v>
      </c>
    </row>
    <row r="27" spans="1:6" ht="15.75">
      <c r="A27" s="25">
        <v>92211</v>
      </c>
      <c r="B27" s="25">
        <v>31</v>
      </c>
      <c r="C27" s="31" t="s">
        <v>48</v>
      </c>
      <c r="D27" s="29">
        <v>328695</v>
      </c>
      <c r="E27" s="29">
        <v>0</v>
      </c>
      <c r="F27" s="28">
        <f t="shared" si="0"/>
        <v>0</v>
      </c>
    </row>
    <row r="28" spans="1:6" ht="15.75">
      <c r="A28" s="45" t="s">
        <v>49</v>
      </c>
      <c r="B28" s="45"/>
      <c r="C28" s="45"/>
      <c r="D28" s="33">
        <f>D6</f>
        <v>5267207.5</v>
      </c>
      <c r="E28" s="33">
        <f>E6</f>
        <v>6093273.07</v>
      </c>
      <c r="F28" s="28">
        <f t="shared" si="0"/>
        <v>115.68317880015171</v>
      </c>
    </row>
    <row r="29" spans="1:6" ht="33" customHeight="1">
      <c r="A29" s="52" t="s">
        <v>50</v>
      </c>
      <c r="B29" s="53"/>
      <c r="C29" s="54"/>
      <c r="D29" s="55">
        <f>D28+D26</f>
        <v>5595902.5</v>
      </c>
      <c r="E29" s="55">
        <f>E28+E26</f>
        <v>6093273.07</v>
      </c>
      <c r="F29" s="28">
        <f t="shared" si="0"/>
        <v>108.88812072762168</v>
      </c>
    </row>
  </sheetData>
  <sheetProtection selectLockedCells="1" selectUnlockedCells="1"/>
  <mergeCells count="4">
    <mergeCell ref="A28:C28"/>
    <mergeCell ref="A29:C29"/>
    <mergeCell ref="A1:F1"/>
    <mergeCell ref="A2:F2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10.57421875" style="0" bestFit="1" customWidth="1"/>
    <col min="3" max="3" width="47.28125" style="34" customWidth="1"/>
    <col min="4" max="4" width="18.421875" style="34" customWidth="1"/>
    <col min="5" max="5" width="19.7109375" style="34" customWidth="1"/>
  </cols>
  <sheetData>
    <row r="1" spans="1:6" s="1" customFormat="1" ht="15">
      <c r="A1" s="46" t="s">
        <v>120</v>
      </c>
      <c r="B1" s="46"/>
      <c r="C1" s="46"/>
      <c r="D1" s="46"/>
      <c r="E1" s="46"/>
      <c r="F1" s="46"/>
    </row>
    <row r="2" spans="1:6" s="1" customFormat="1" ht="15">
      <c r="A2" s="46" t="s">
        <v>22</v>
      </c>
      <c r="B2" s="46"/>
      <c r="C2" s="46"/>
      <c r="D2" s="46"/>
      <c r="E2" s="46"/>
      <c r="F2" s="46"/>
    </row>
    <row r="3" s="1" customFormat="1" ht="15">
      <c r="C3" s="2"/>
    </row>
    <row r="4" spans="1:6" s="51" customFormat="1" ht="47.25" customHeight="1">
      <c r="A4" s="49" t="s">
        <v>53</v>
      </c>
      <c r="B4" s="49" t="s">
        <v>119</v>
      </c>
      <c r="C4" s="49" t="s">
        <v>24</v>
      </c>
      <c r="D4" s="49" t="s">
        <v>25</v>
      </c>
      <c r="E4" s="49" t="s">
        <v>118</v>
      </c>
      <c r="F4" s="49" t="s">
        <v>117</v>
      </c>
    </row>
    <row r="5" spans="1:6" ht="12.75">
      <c r="A5" s="24">
        <v>1</v>
      </c>
      <c r="B5" s="24"/>
      <c r="C5" s="24">
        <v>2</v>
      </c>
      <c r="D5" s="24">
        <v>3</v>
      </c>
      <c r="E5" s="24">
        <v>4</v>
      </c>
      <c r="F5" s="24" t="s">
        <v>26</v>
      </c>
    </row>
    <row r="6" spans="1:6" ht="15.75">
      <c r="A6" s="25">
        <v>3</v>
      </c>
      <c r="B6" s="25"/>
      <c r="C6" s="26" t="s">
        <v>54</v>
      </c>
      <c r="D6" s="27">
        <f>D7+D14+D41+D46+D49</f>
        <v>5414827.5</v>
      </c>
      <c r="E6" s="27">
        <v>5448240.4</v>
      </c>
      <c r="F6" s="28">
        <f aca="true" t="shared" si="0" ref="F6:F59">E6/D6*100</f>
        <v>100.61706305510194</v>
      </c>
    </row>
    <row r="7" spans="1:6" ht="15.75">
      <c r="A7" s="25">
        <v>31</v>
      </c>
      <c r="B7" s="25"/>
      <c r="C7" s="26" t="s">
        <v>55</v>
      </c>
      <c r="D7" s="27">
        <f>D8+D10+D12</f>
        <v>3860049</v>
      </c>
      <c r="E7" s="27">
        <f>E8+E10+E12</f>
        <v>3854703.81</v>
      </c>
      <c r="F7" s="28">
        <f t="shared" si="0"/>
        <v>99.86152533296857</v>
      </c>
    </row>
    <row r="8" spans="1:6" ht="15.75">
      <c r="A8" s="25">
        <v>311</v>
      </c>
      <c r="B8" s="25"/>
      <c r="C8" s="26" t="s">
        <v>56</v>
      </c>
      <c r="D8" s="27">
        <f>D9</f>
        <v>3176313</v>
      </c>
      <c r="E8" s="27">
        <f>E9</f>
        <v>3170759.38</v>
      </c>
      <c r="F8" s="28">
        <f t="shared" si="0"/>
        <v>99.82515514056706</v>
      </c>
    </row>
    <row r="9" spans="1:6" ht="15.75">
      <c r="A9" s="25">
        <v>3111</v>
      </c>
      <c r="B9" s="25" t="s">
        <v>57</v>
      </c>
      <c r="C9" s="26" t="s">
        <v>58</v>
      </c>
      <c r="D9" s="27">
        <v>3176313</v>
      </c>
      <c r="E9" s="27">
        <v>3170759.38</v>
      </c>
      <c r="F9" s="28">
        <f t="shared" si="0"/>
        <v>99.82515514056706</v>
      </c>
    </row>
    <row r="10" spans="1:6" ht="15.75">
      <c r="A10" s="25">
        <v>312</v>
      </c>
      <c r="B10" s="25"/>
      <c r="C10" s="26" t="s">
        <v>59</v>
      </c>
      <c r="D10" s="29">
        <f>D11</f>
        <v>223460</v>
      </c>
      <c r="E10" s="29">
        <f>E11</f>
        <v>223460</v>
      </c>
      <c r="F10" s="28">
        <f t="shared" si="0"/>
        <v>100</v>
      </c>
    </row>
    <row r="11" spans="1:6" ht="15.75">
      <c r="A11" s="25">
        <v>3121</v>
      </c>
      <c r="B11" s="25">
        <v>51</v>
      </c>
      <c r="C11" s="30" t="s">
        <v>59</v>
      </c>
      <c r="D11" s="27">
        <v>223460</v>
      </c>
      <c r="E11" s="27">
        <v>223460</v>
      </c>
      <c r="F11" s="28">
        <f t="shared" si="0"/>
        <v>100</v>
      </c>
    </row>
    <row r="12" spans="1:6" ht="15.75">
      <c r="A12" s="25">
        <v>313</v>
      </c>
      <c r="B12" s="25"/>
      <c r="C12" s="26" t="s">
        <v>60</v>
      </c>
      <c r="D12" s="29">
        <f>D13</f>
        <v>460276</v>
      </c>
      <c r="E12" s="29">
        <f>E13</f>
        <v>460484.43</v>
      </c>
      <c r="F12" s="28">
        <f t="shared" si="0"/>
        <v>100.0452836993456</v>
      </c>
    </row>
    <row r="13" spans="1:6" ht="15.75">
      <c r="A13" s="25">
        <v>3132</v>
      </c>
      <c r="B13" s="25" t="s">
        <v>57</v>
      </c>
      <c r="C13" s="30" t="s">
        <v>61</v>
      </c>
      <c r="D13" s="27">
        <v>460276</v>
      </c>
      <c r="E13" s="27">
        <v>460484.43</v>
      </c>
      <c r="F13" s="28">
        <f t="shared" si="0"/>
        <v>100.0452836993456</v>
      </c>
    </row>
    <row r="14" spans="1:6" ht="15.75">
      <c r="A14" s="25">
        <v>32</v>
      </c>
      <c r="B14" s="25"/>
      <c r="C14" s="26" t="s">
        <v>62</v>
      </c>
      <c r="D14" s="29">
        <f>D15+D19+D24+D34+D35</f>
        <v>1280200.5</v>
      </c>
      <c r="E14" s="29">
        <f>E15+E19+E24+E34+E35</f>
        <v>1318346.1600000001</v>
      </c>
      <c r="F14" s="28">
        <f t="shared" si="0"/>
        <v>102.97966295123304</v>
      </c>
    </row>
    <row r="15" spans="1:6" ht="15.75">
      <c r="A15" s="25">
        <v>321</v>
      </c>
      <c r="B15" s="25"/>
      <c r="C15" s="26" t="s">
        <v>63</v>
      </c>
      <c r="D15" s="29">
        <f>D16+D17+D18</f>
        <v>436928</v>
      </c>
      <c r="E15" s="29">
        <f>E16+E17+E18</f>
        <v>442423.13</v>
      </c>
      <c r="F15" s="28">
        <f t="shared" si="0"/>
        <v>101.25767403325032</v>
      </c>
    </row>
    <row r="16" spans="1:6" ht="15.75">
      <c r="A16" s="25">
        <v>3211</v>
      </c>
      <c r="B16" s="25" t="s">
        <v>64</v>
      </c>
      <c r="C16" s="30" t="s">
        <v>65</v>
      </c>
      <c r="D16" s="27">
        <v>191790</v>
      </c>
      <c r="E16" s="27">
        <v>200719.09</v>
      </c>
      <c r="F16" s="28">
        <f t="shared" si="0"/>
        <v>104.65565983627927</v>
      </c>
    </row>
    <row r="17" spans="1:6" ht="15.75">
      <c r="A17" s="25">
        <v>3212</v>
      </c>
      <c r="B17" s="25" t="s">
        <v>57</v>
      </c>
      <c r="C17" s="30" t="s">
        <v>66</v>
      </c>
      <c r="D17" s="27">
        <v>207970</v>
      </c>
      <c r="E17" s="27">
        <v>206261.54</v>
      </c>
      <c r="F17" s="28">
        <f t="shared" si="0"/>
        <v>99.1785065153628</v>
      </c>
    </row>
    <row r="18" spans="1:6" ht="15.75">
      <c r="A18" s="25">
        <v>3213</v>
      </c>
      <c r="B18" s="25" t="s">
        <v>64</v>
      </c>
      <c r="C18" s="30" t="s">
        <v>67</v>
      </c>
      <c r="D18" s="27">
        <v>37168</v>
      </c>
      <c r="E18" s="27">
        <v>35442.5</v>
      </c>
      <c r="F18" s="28">
        <f t="shared" si="0"/>
        <v>95.35756564786914</v>
      </c>
    </row>
    <row r="19" spans="1:6" ht="15.75">
      <c r="A19" s="25">
        <v>322</v>
      </c>
      <c r="B19" s="25"/>
      <c r="C19" s="26" t="s">
        <v>68</v>
      </c>
      <c r="D19" s="29">
        <f>D20+D21+D22+D23</f>
        <v>56172</v>
      </c>
      <c r="E19" s="29">
        <f>E20+E21+E22+E23</f>
        <v>86056.15000000001</v>
      </c>
      <c r="F19" s="28">
        <f t="shared" si="0"/>
        <v>153.20115003916544</v>
      </c>
    </row>
    <row r="20" spans="1:6" ht="15.75">
      <c r="A20" s="25">
        <v>3221</v>
      </c>
      <c r="B20" s="25">
        <v>51</v>
      </c>
      <c r="C20" s="30" t="s">
        <v>69</v>
      </c>
      <c r="D20" s="27">
        <v>6050</v>
      </c>
      <c r="E20" s="27">
        <v>44971.54</v>
      </c>
      <c r="F20" s="28">
        <f t="shared" si="0"/>
        <v>743.3312396694215</v>
      </c>
    </row>
    <row r="21" spans="1:6" ht="15.75">
      <c r="A21" s="25">
        <v>3223</v>
      </c>
      <c r="B21" s="25" t="s">
        <v>64</v>
      </c>
      <c r="C21" s="30" t="s">
        <v>70</v>
      </c>
      <c r="D21" s="27">
        <v>41000</v>
      </c>
      <c r="E21" s="27">
        <v>39027.44</v>
      </c>
      <c r="F21" s="28">
        <f t="shared" si="0"/>
        <v>95.1888780487805</v>
      </c>
    </row>
    <row r="22" spans="1:6" ht="15.75">
      <c r="A22" s="25">
        <v>3224</v>
      </c>
      <c r="B22" s="25">
        <v>52</v>
      </c>
      <c r="C22" s="30" t="s">
        <v>71</v>
      </c>
      <c r="D22" s="27">
        <v>7700</v>
      </c>
      <c r="E22" s="27">
        <v>635.74</v>
      </c>
      <c r="F22" s="28">
        <f t="shared" si="0"/>
        <v>8.256363636363636</v>
      </c>
    </row>
    <row r="23" spans="1:6" ht="15.75">
      <c r="A23" s="25">
        <v>3225</v>
      </c>
      <c r="B23" s="25">
        <v>51</v>
      </c>
      <c r="C23" s="30" t="s">
        <v>72</v>
      </c>
      <c r="D23" s="27">
        <v>1422</v>
      </c>
      <c r="E23" s="27">
        <v>1421.43</v>
      </c>
      <c r="F23" s="28">
        <f t="shared" si="0"/>
        <v>99.95991561181435</v>
      </c>
    </row>
    <row r="24" spans="1:6" ht="15.75">
      <c r="A24" s="25">
        <v>323</v>
      </c>
      <c r="B24" s="25"/>
      <c r="C24" s="26" t="s">
        <v>73</v>
      </c>
      <c r="D24" s="29">
        <f>D25+D26+D27+D28+D29+D30+D31+D32+D33</f>
        <v>648182.5</v>
      </c>
      <c r="E24" s="29">
        <f>E25+E26+E27+E28+E29+E30+E31+E32+E33</f>
        <v>633153.75</v>
      </c>
      <c r="F24" s="28">
        <f t="shared" si="0"/>
        <v>97.68140145715134</v>
      </c>
    </row>
    <row r="25" spans="1:6" ht="15.75">
      <c r="A25" s="25">
        <v>3231</v>
      </c>
      <c r="B25" s="25">
        <v>51</v>
      </c>
      <c r="C25" s="30" t="s">
        <v>74</v>
      </c>
      <c r="D25" s="27">
        <v>35900</v>
      </c>
      <c r="E25" s="27">
        <v>39716.02</v>
      </c>
      <c r="F25" s="28">
        <f t="shared" si="0"/>
        <v>110.62958217270193</v>
      </c>
    </row>
    <row r="26" spans="1:6" ht="15.75">
      <c r="A26" s="25">
        <v>3232</v>
      </c>
      <c r="B26" s="25">
        <v>52</v>
      </c>
      <c r="C26" s="30" t="s">
        <v>75</v>
      </c>
      <c r="D26" s="27">
        <v>77768</v>
      </c>
      <c r="E26" s="27">
        <v>91777.17</v>
      </c>
      <c r="F26" s="28">
        <f t="shared" si="0"/>
        <v>118.01405462400987</v>
      </c>
    </row>
    <row r="27" spans="1:6" ht="15.75">
      <c r="A27" s="25">
        <v>3233</v>
      </c>
      <c r="B27" s="25" t="s">
        <v>64</v>
      </c>
      <c r="C27" s="30" t="s">
        <v>76</v>
      </c>
      <c r="D27" s="27">
        <v>0</v>
      </c>
      <c r="E27" s="27">
        <v>16986.27</v>
      </c>
      <c r="F27" s="28" t="e">
        <f t="shared" si="0"/>
        <v>#DIV/0!</v>
      </c>
    </row>
    <row r="28" spans="1:6" ht="15.75">
      <c r="A28" s="25">
        <v>3234</v>
      </c>
      <c r="B28" s="25" t="s">
        <v>64</v>
      </c>
      <c r="C28" s="30" t="s">
        <v>77</v>
      </c>
      <c r="D28" s="27">
        <v>40365</v>
      </c>
      <c r="E28" s="27">
        <v>0</v>
      </c>
      <c r="F28" s="28">
        <f t="shared" si="0"/>
        <v>0</v>
      </c>
    </row>
    <row r="29" spans="1:6" ht="15.75">
      <c r="A29" s="25">
        <v>3235</v>
      </c>
      <c r="B29" s="25">
        <v>51</v>
      </c>
      <c r="C29" s="30" t="s">
        <v>78</v>
      </c>
      <c r="D29" s="27">
        <v>67022</v>
      </c>
      <c r="E29" s="27">
        <v>67644.56</v>
      </c>
      <c r="F29" s="28">
        <f t="shared" si="0"/>
        <v>100.92888902151532</v>
      </c>
    </row>
    <row r="30" spans="1:6" ht="15.75">
      <c r="A30" s="25">
        <v>3236</v>
      </c>
      <c r="B30" s="25">
        <v>51</v>
      </c>
      <c r="C30" s="30" t="s">
        <v>79</v>
      </c>
      <c r="D30" s="27">
        <v>1570</v>
      </c>
      <c r="E30" s="27">
        <v>1570</v>
      </c>
      <c r="F30" s="28">
        <f t="shared" si="0"/>
        <v>100</v>
      </c>
    </row>
    <row r="31" spans="1:6" ht="15.75">
      <c r="A31" s="25">
        <v>3237</v>
      </c>
      <c r="B31" s="25" t="s">
        <v>64</v>
      </c>
      <c r="C31" s="30" t="s">
        <v>80</v>
      </c>
      <c r="D31" s="27">
        <v>359308</v>
      </c>
      <c r="E31" s="27">
        <v>350992.08</v>
      </c>
      <c r="F31" s="28">
        <f t="shared" si="0"/>
        <v>97.68557337994145</v>
      </c>
    </row>
    <row r="32" spans="1:6" ht="15.75">
      <c r="A32" s="25">
        <v>3238</v>
      </c>
      <c r="B32" s="25">
        <v>51</v>
      </c>
      <c r="C32" s="30" t="s">
        <v>81</v>
      </c>
      <c r="D32" s="27">
        <v>18967.5</v>
      </c>
      <c r="E32" s="27">
        <v>21530.86</v>
      </c>
      <c r="F32" s="28">
        <f t="shared" si="0"/>
        <v>113.51448530380914</v>
      </c>
    </row>
    <row r="33" spans="1:6" ht="15.75">
      <c r="A33" s="25">
        <v>3239</v>
      </c>
      <c r="B33" s="25" t="s">
        <v>64</v>
      </c>
      <c r="C33" s="30" t="s">
        <v>82</v>
      </c>
      <c r="D33" s="27">
        <v>47282</v>
      </c>
      <c r="E33" s="27">
        <v>42936.79</v>
      </c>
      <c r="F33" s="28">
        <f t="shared" si="0"/>
        <v>90.81001226682459</v>
      </c>
    </row>
    <row r="34" spans="1:6" ht="15.75">
      <c r="A34" s="25">
        <v>324</v>
      </c>
      <c r="B34" s="25">
        <v>51</v>
      </c>
      <c r="C34" s="30" t="s">
        <v>83</v>
      </c>
      <c r="D34" s="27"/>
      <c r="E34" s="27">
        <v>17193.49</v>
      </c>
      <c r="F34" s="28" t="e">
        <f t="shared" si="0"/>
        <v>#DIV/0!</v>
      </c>
    </row>
    <row r="35" spans="1:6" ht="15.75">
      <c r="A35" s="25">
        <v>329</v>
      </c>
      <c r="B35" s="25"/>
      <c r="C35" s="26" t="s">
        <v>84</v>
      </c>
      <c r="D35" s="29">
        <f>D36+D37+D38+D39+D40</f>
        <v>138918</v>
      </c>
      <c r="E35" s="29">
        <f>E36+E37+E38+E39+E40</f>
        <v>139519.64</v>
      </c>
      <c r="F35" s="28">
        <f t="shared" si="0"/>
        <v>100.43309002433092</v>
      </c>
    </row>
    <row r="36" spans="1:6" ht="24">
      <c r="A36" s="25">
        <v>3291</v>
      </c>
      <c r="B36" s="25" t="s">
        <v>57</v>
      </c>
      <c r="C36" s="32" t="s">
        <v>85</v>
      </c>
      <c r="D36" s="27">
        <v>17612</v>
      </c>
      <c r="E36" s="27">
        <v>17530.37</v>
      </c>
      <c r="F36" s="28">
        <f t="shared" si="0"/>
        <v>99.5365091982739</v>
      </c>
    </row>
    <row r="37" spans="1:6" ht="15.75">
      <c r="A37" s="25">
        <v>3292</v>
      </c>
      <c r="B37" s="25" t="s">
        <v>64</v>
      </c>
      <c r="C37" s="30" t="s">
        <v>86</v>
      </c>
      <c r="D37" s="27">
        <v>47964</v>
      </c>
      <c r="E37" s="27">
        <v>48405.16</v>
      </c>
      <c r="F37" s="28">
        <f t="shared" si="0"/>
        <v>100.91977316320575</v>
      </c>
    </row>
    <row r="38" spans="1:6" ht="15.75">
      <c r="A38" s="25">
        <v>3293</v>
      </c>
      <c r="B38" s="25">
        <v>51</v>
      </c>
      <c r="C38" s="30" t="s">
        <v>87</v>
      </c>
      <c r="D38" s="27">
        <v>70767</v>
      </c>
      <c r="E38" s="27">
        <v>70209.11</v>
      </c>
      <c r="F38" s="28">
        <f t="shared" si="0"/>
        <v>99.21165232382324</v>
      </c>
    </row>
    <row r="39" spans="1:6" ht="15.75">
      <c r="A39" s="25">
        <v>3294</v>
      </c>
      <c r="B39" s="25">
        <v>51</v>
      </c>
      <c r="C39" s="30" t="s">
        <v>88</v>
      </c>
      <c r="D39" s="27">
        <v>520</v>
      </c>
      <c r="E39" s="27">
        <v>1320</v>
      </c>
      <c r="F39" s="28">
        <f t="shared" si="0"/>
        <v>253.84615384615384</v>
      </c>
    </row>
    <row r="40" spans="1:6" ht="15.75">
      <c r="A40" s="25">
        <v>3295</v>
      </c>
      <c r="B40" s="25">
        <v>51</v>
      </c>
      <c r="C40" s="30" t="s">
        <v>89</v>
      </c>
      <c r="D40" s="27">
        <v>2055</v>
      </c>
      <c r="E40" s="27">
        <v>2055</v>
      </c>
      <c r="F40" s="28">
        <f t="shared" si="0"/>
        <v>100</v>
      </c>
    </row>
    <row r="41" spans="1:6" ht="15.75">
      <c r="A41" s="25">
        <v>34</v>
      </c>
      <c r="B41" s="25"/>
      <c r="C41" s="26" t="s">
        <v>90</v>
      </c>
      <c r="D41" s="29">
        <f>D42</f>
        <v>5396</v>
      </c>
      <c r="E41" s="29">
        <v>5760.62</v>
      </c>
      <c r="F41" s="28">
        <f t="shared" si="0"/>
        <v>106.7572275759822</v>
      </c>
    </row>
    <row r="42" spans="1:6" ht="15.75">
      <c r="A42" s="25">
        <v>343</v>
      </c>
      <c r="B42" s="25"/>
      <c r="C42" s="26" t="s">
        <v>91</v>
      </c>
      <c r="D42" s="29">
        <f>D43+D44+D45</f>
        <v>5396</v>
      </c>
      <c r="E42" s="29">
        <f>E43+E44+E45</f>
        <v>6008.89</v>
      </c>
      <c r="F42" s="28">
        <f t="shared" si="0"/>
        <v>111.35822831727207</v>
      </c>
    </row>
    <row r="43" spans="1:6" ht="15.75">
      <c r="A43" s="25">
        <v>3431</v>
      </c>
      <c r="B43" s="25">
        <v>51</v>
      </c>
      <c r="C43" s="30" t="s">
        <v>92</v>
      </c>
      <c r="D43" s="27">
        <v>5396</v>
      </c>
      <c r="E43" s="27">
        <v>5760.62</v>
      </c>
      <c r="F43" s="28">
        <f t="shared" si="0"/>
        <v>106.7572275759822</v>
      </c>
    </row>
    <row r="44" spans="1:6" ht="15.75">
      <c r="A44" s="25">
        <v>3432</v>
      </c>
      <c r="B44" s="25">
        <v>51</v>
      </c>
      <c r="C44" s="32" t="s">
        <v>93</v>
      </c>
      <c r="D44" s="27"/>
      <c r="E44" s="27">
        <v>188.27</v>
      </c>
      <c r="F44" s="28" t="e">
        <f t="shared" si="0"/>
        <v>#DIV/0!</v>
      </c>
    </row>
    <row r="45" spans="1:6" ht="15.75">
      <c r="A45" s="25">
        <v>3433</v>
      </c>
      <c r="B45" s="25">
        <v>51</v>
      </c>
      <c r="C45" s="30" t="s">
        <v>94</v>
      </c>
      <c r="D45" s="27"/>
      <c r="E45" s="27">
        <v>60</v>
      </c>
      <c r="F45" s="28" t="e">
        <f t="shared" si="0"/>
        <v>#DIV/0!</v>
      </c>
    </row>
    <row r="46" spans="1:6" ht="15.75">
      <c r="A46" s="25">
        <v>35</v>
      </c>
      <c r="B46" s="25"/>
      <c r="C46" s="26" t="s">
        <v>95</v>
      </c>
      <c r="D46" s="29">
        <f>D47</f>
        <v>0</v>
      </c>
      <c r="E46" s="29">
        <f>E47</f>
        <v>0</v>
      </c>
      <c r="F46" s="28" t="e">
        <f t="shared" si="0"/>
        <v>#DIV/0!</v>
      </c>
    </row>
    <row r="47" spans="1:6" ht="24">
      <c r="A47" s="25">
        <v>353</v>
      </c>
      <c r="B47" s="25"/>
      <c r="C47" s="31" t="s">
        <v>96</v>
      </c>
      <c r="D47" s="29">
        <f>D48</f>
        <v>0</v>
      </c>
      <c r="E47" s="29">
        <f>E48</f>
        <v>0</v>
      </c>
      <c r="F47" s="28" t="e">
        <f t="shared" si="0"/>
        <v>#DIV/0!</v>
      </c>
    </row>
    <row r="48" spans="1:6" ht="24">
      <c r="A48" s="25">
        <v>3531</v>
      </c>
      <c r="B48" s="25"/>
      <c r="C48" s="32" t="s">
        <v>96</v>
      </c>
      <c r="D48" s="27"/>
      <c r="E48" s="27">
        <v>0</v>
      </c>
      <c r="F48" s="28" t="e">
        <f t="shared" si="0"/>
        <v>#DIV/0!</v>
      </c>
    </row>
    <row r="49" spans="1:6" ht="15.75">
      <c r="A49" s="25">
        <v>36</v>
      </c>
      <c r="B49" s="25"/>
      <c r="C49" s="26" t="s">
        <v>97</v>
      </c>
      <c r="D49" s="29">
        <f>D50+D52</f>
        <v>269182</v>
      </c>
      <c r="E49" s="29">
        <f>E50+E52</f>
        <v>269181.53</v>
      </c>
      <c r="F49" s="28">
        <f t="shared" si="0"/>
        <v>99.99982539694334</v>
      </c>
    </row>
    <row r="50" spans="1:6" ht="15.75">
      <c r="A50" s="25">
        <v>366</v>
      </c>
      <c r="B50" s="25"/>
      <c r="C50" s="26" t="s">
        <v>98</v>
      </c>
      <c r="D50" s="29">
        <v>27405</v>
      </c>
      <c r="E50" s="29">
        <f>E51</f>
        <v>27404.61</v>
      </c>
      <c r="F50" s="28">
        <f t="shared" si="0"/>
        <v>99.99857690202518</v>
      </c>
    </row>
    <row r="51" spans="1:6" ht="15.75">
      <c r="A51" s="25">
        <v>3661</v>
      </c>
      <c r="B51" s="25">
        <v>51</v>
      </c>
      <c r="C51" s="26" t="s">
        <v>99</v>
      </c>
      <c r="D51" s="27">
        <v>27405</v>
      </c>
      <c r="E51" s="27">
        <v>27404.61</v>
      </c>
      <c r="F51" s="28">
        <f t="shared" si="0"/>
        <v>99.99857690202518</v>
      </c>
    </row>
    <row r="52" spans="1:6" ht="15.75">
      <c r="A52" s="25">
        <v>369</v>
      </c>
      <c r="B52" s="25"/>
      <c r="C52" s="26" t="s">
        <v>100</v>
      </c>
      <c r="D52" s="29">
        <v>241777</v>
      </c>
      <c r="E52" s="29">
        <f>E53</f>
        <v>241776.92</v>
      </c>
      <c r="F52" s="28">
        <f t="shared" si="0"/>
        <v>99.99996691165826</v>
      </c>
    </row>
    <row r="53" spans="1:6" ht="15.75">
      <c r="A53" s="25">
        <v>3691</v>
      </c>
      <c r="B53" s="25" t="s">
        <v>101</v>
      </c>
      <c r="C53" s="31" t="s">
        <v>102</v>
      </c>
      <c r="D53" s="27">
        <v>241777</v>
      </c>
      <c r="E53" s="27">
        <v>241776.92</v>
      </c>
      <c r="F53" s="28">
        <f t="shared" si="0"/>
        <v>99.99996691165826</v>
      </c>
    </row>
    <row r="54" spans="1:6" ht="15.75">
      <c r="A54" s="25">
        <v>4</v>
      </c>
      <c r="B54" s="25"/>
      <c r="C54" s="26" t="s">
        <v>103</v>
      </c>
      <c r="D54" s="29">
        <f>D55</f>
        <v>94157</v>
      </c>
      <c r="E54" s="29">
        <f>E55</f>
        <v>94156.76</v>
      </c>
      <c r="F54" s="28">
        <f t="shared" si="0"/>
        <v>99.99974510657731</v>
      </c>
    </row>
    <row r="55" spans="1:6" ht="15.75">
      <c r="A55" s="25">
        <v>42</v>
      </c>
      <c r="B55" s="25"/>
      <c r="C55" s="26" t="s">
        <v>104</v>
      </c>
      <c r="D55" s="29">
        <f>D56</f>
        <v>94157</v>
      </c>
      <c r="E55" s="29">
        <f>E56</f>
        <v>94156.76</v>
      </c>
      <c r="F55" s="28">
        <f t="shared" si="0"/>
        <v>99.99974510657731</v>
      </c>
    </row>
    <row r="56" spans="1:6" ht="15.75">
      <c r="A56" s="25">
        <v>422</v>
      </c>
      <c r="B56" s="25"/>
      <c r="C56" s="26" t="s">
        <v>105</v>
      </c>
      <c r="D56" s="29">
        <f>D57+D58</f>
        <v>94157</v>
      </c>
      <c r="E56" s="29">
        <f>E57+E58</f>
        <v>94156.76</v>
      </c>
      <c r="F56" s="28">
        <f t="shared" si="0"/>
        <v>99.99974510657731</v>
      </c>
    </row>
    <row r="57" spans="1:6" ht="15.75">
      <c r="A57" s="25">
        <v>4221</v>
      </c>
      <c r="B57" s="25">
        <v>51</v>
      </c>
      <c r="C57" s="30" t="s">
        <v>106</v>
      </c>
      <c r="D57" s="27">
        <v>18670</v>
      </c>
      <c r="E57" s="27">
        <v>18670</v>
      </c>
      <c r="F57" s="28">
        <f t="shared" si="0"/>
        <v>100</v>
      </c>
    </row>
    <row r="58" spans="1:6" ht="15.75">
      <c r="A58" s="25">
        <v>4227</v>
      </c>
      <c r="B58" s="25">
        <v>51</v>
      </c>
      <c r="C58" s="30" t="s">
        <v>107</v>
      </c>
      <c r="D58" s="27">
        <v>75487</v>
      </c>
      <c r="E58" s="27">
        <v>75486.76</v>
      </c>
      <c r="F58" s="28">
        <f t="shared" si="0"/>
        <v>99.99968206446142</v>
      </c>
    </row>
    <row r="59" spans="1:6" ht="15.75">
      <c r="A59" s="36" t="s">
        <v>121</v>
      </c>
      <c r="B59" s="36"/>
      <c r="C59" s="33"/>
      <c r="D59" s="33">
        <f>D54+D6</f>
        <v>5508984.5</v>
      </c>
      <c r="E59" s="33">
        <f>E54+E6</f>
        <v>5542397.16</v>
      </c>
      <c r="F59" s="28">
        <f t="shared" si="0"/>
        <v>100.60651214393505</v>
      </c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8"/>
  <sheetViews>
    <sheetView tabSelected="1" zoomScalePageLayoutView="0" workbookViewId="0" topLeftCell="A1">
      <selection activeCell="A62" sqref="A62"/>
    </sheetView>
  </sheetViews>
  <sheetFormatPr defaultColWidth="9.00390625" defaultRowHeight="12.75"/>
  <cols>
    <col min="1" max="1" width="17.140625" style="1" customWidth="1"/>
    <col min="2" max="2" width="41.28125" style="1" customWidth="1"/>
    <col min="3" max="3" width="18.57421875" style="1" bestFit="1" customWidth="1"/>
    <col min="4" max="4" width="19.7109375" style="1" customWidth="1"/>
    <col min="5" max="16384" width="9.00390625" style="1" customWidth="1"/>
  </cols>
  <sheetData>
    <row r="1" spans="1:5" ht="15">
      <c r="A1" s="46" t="s">
        <v>120</v>
      </c>
      <c r="B1" s="46"/>
      <c r="C1" s="46"/>
      <c r="D1" s="46"/>
      <c r="E1" s="46"/>
    </row>
    <row r="2" spans="1:5" ht="15">
      <c r="A2" s="46" t="s">
        <v>108</v>
      </c>
      <c r="B2" s="46"/>
      <c r="C2" s="46"/>
      <c r="D2" s="46"/>
      <c r="E2" s="46"/>
    </row>
    <row r="4" ht="15">
      <c r="A4" s="2" t="s">
        <v>51</v>
      </c>
    </row>
    <row r="5" ht="15">
      <c r="A5" s="2" t="s">
        <v>52</v>
      </c>
    </row>
    <row r="6" spans="1:4" ht="15.75">
      <c r="A6" s="2" t="s">
        <v>109</v>
      </c>
      <c r="B6" s="35"/>
      <c r="C6" s="35"/>
      <c r="D6" s="35"/>
    </row>
    <row r="7" spans="1:5" ht="36" customHeight="1">
      <c r="A7" s="50" t="s">
        <v>53</v>
      </c>
      <c r="B7" s="50" t="s">
        <v>24</v>
      </c>
      <c r="C7" s="50" t="s">
        <v>25</v>
      </c>
      <c r="D7" s="50" t="s">
        <v>118</v>
      </c>
      <c r="E7" s="50" t="s">
        <v>117</v>
      </c>
    </row>
    <row r="8" spans="1:5" ht="15">
      <c r="A8" s="24">
        <v>1</v>
      </c>
      <c r="B8" s="24">
        <v>2</v>
      </c>
      <c r="C8" s="24">
        <v>3</v>
      </c>
      <c r="D8" s="24">
        <v>4</v>
      </c>
      <c r="E8" s="24" t="s">
        <v>26</v>
      </c>
    </row>
    <row r="9" spans="1:5" ht="15.75">
      <c r="A9" s="25">
        <v>3</v>
      </c>
      <c r="B9" s="26" t="s">
        <v>54</v>
      </c>
      <c r="C9" s="37">
        <f>C10+C17+C44+C49+C52</f>
        <v>3360000</v>
      </c>
      <c r="D9" s="37">
        <f>D10+D17+D44+D49+D52</f>
        <v>3360000</v>
      </c>
      <c r="E9" s="28">
        <f aca="true" t="shared" si="0" ref="E9:E61">D9/C9*100</f>
        <v>100</v>
      </c>
    </row>
    <row r="10" spans="1:5" ht="15.75">
      <c r="A10" s="25">
        <v>31</v>
      </c>
      <c r="B10" s="26" t="s">
        <v>55</v>
      </c>
      <c r="C10" s="38">
        <f>C11+C13+C15</f>
        <v>3152830</v>
      </c>
      <c r="D10" s="38">
        <f>D11+D13+D15</f>
        <v>3151353.63</v>
      </c>
      <c r="E10" s="28">
        <f t="shared" si="0"/>
        <v>99.95317318091999</v>
      </c>
    </row>
    <row r="11" spans="1:5" ht="15.75">
      <c r="A11" s="25">
        <v>311</v>
      </c>
      <c r="B11" s="26" t="s">
        <v>56</v>
      </c>
      <c r="C11" s="27">
        <f>C12</f>
        <v>2790579</v>
      </c>
      <c r="D11" s="27">
        <f>D12</f>
        <v>2774965.51</v>
      </c>
      <c r="E11" s="28">
        <f t="shared" si="0"/>
        <v>99.4404928152903</v>
      </c>
    </row>
    <row r="12" spans="1:5" ht="15.75">
      <c r="A12" s="25">
        <v>3111</v>
      </c>
      <c r="B12" s="26" t="s">
        <v>58</v>
      </c>
      <c r="C12" s="27">
        <v>2790579</v>
      </c>
      <c r="D12" s="27">
        <v>2774965.51</v>
      </c>
      <c r="E12" s="28">
        <f t="shared" si="0"/>
        <v>99.4404928152903</v>
      </c>
    </row>
    <row r="13" spans="1:5" ht="15.75">
      <c r="A13" s="25">
        <v>312</v>
      </c>
      <c r="B13" s="26" t="s">
        <v>59</v>
      </c>
      <c r="C13" s="29">
        <f>C14</f>
        <v>0</v>
      </c>
      <c r="D13" s="29">
        <f>D14</f>
        <v>0</v>
      </c>
      <c r="E13" s="28" t="e">
        <f t="shared" si="0"/>
        <v>#DIV/0!</v>
      </c>
    </row>
    <row r="14" spans="1:5" ht="15.75">
      <c r="A14" s="25">
        <v>3121</v>
      </c>
      <c r="B14" s="30" t="s">
        <v>59</v>
      </c>
      <c r="C14" s="27"/>
      <c r="D14" s="27"/>
      <c r="E14" s="28" t="e">
        <f t="shared" si="0"/>
        <v>#DIV/0!</v>
      </c>
    </row>
    <row r="15" spans="1:5" ht="15.75">
      <c r="A15" s="25">
        <v>313</v>
      </c>
      <c r="B15" s="26" t="s">
        <v>60</v>
      </c>
      <c r="C15" s="29">
        <f>C16</f>
        <v>362251</v>
      </c>
      <c r="D15" s="29">
        <f>D16</f>
        <v>376388.12</v>
      </c>
      <c r="E15" s="28">
        <f t="shared" si="0"/>
        <v>103.90257583829995</v>
      </c>
    </row>
    <row r="16" spans="1:5" ht="15.75">
      <c r="A16" s="25">
        <v>3132</v>
      </c>
      <c r="B16" s="30" t="s">
        <v>61</v>
      </c>
      <c r="C16" s="27">
        <v>362251</v>
      </c>
      <c r="D16" s="27">
        <v>376388.12</v>
      </c>
      <c r="E16" s="28">
        <f t="shared" si="0"/>
        <v>103.90257583829995</v>
      </c>
    </row>
    <row r="17" spans="1:5" ht="15.75">
      <c r="A17" s="25">
        <v>32</v>
      </c>
      <c r="B17" s="26" t="s">
        <v>62</v>
      </c>
      <c r="C17" s="39">
        <f>C18+C22+C27+C37+C38</f>
        <v>207170</v>
      </c>
      <c r="D17" s="39">
        <f>D18+D22+D27+D37+D38</f>
        <v>208646.37</v>
      </c>
      <c r="E17" s="28">
        <f t="shared" si="0"/>
        <v>100.7126369648115</v>
      </c>
    </row>
    <row r="18" spans="1:5" ht="15.75">
      <c r="A18" s="25">
        <v>321</v>
      </c>
      <c r="B18" s="26" t="s">
        <v>63</v>
      </c>
      <c r="C18" s="29">
        <f>C19+C20+C21</f>
        <v>189558</v>
      </c>
      <c r="D18" s="29">
        <f>D19+D20+D21</f>
        <v>191116</v>
      </c>
      <c r="E18" s="28">
        <f t="shared" si="0"/>
        <v>100.82191202692579</v>
      </c>
    </row>
    <row r="19" spans="1:5" ht="15.75">
      <c r="A19" s="25">
        <v>3211</v>
      </c>
      <c r="B19" s="30" t="s">
        <v>65</v>
      </c>
      <c r="C19" s="27"/>
      <c r="D19" s="27"/>
      <c r="E19" s="28" t="e">
        <f t="shared" si="0"/>
        <v>#DIV/0!</v>
      </c>
    </row>
    <row r="20" spans="1:5" ht="15.75">
      <c r="A20" s="25">
        <v>3212</v>
      </c>
      <c r="B20" s="30" t="s">
        <v>66</v>
      </c>
      <c r="C20" s="27">
        <v>189558</v>
      </c>
      <c r="D20" s="27">
        <v>191116</v>
      </c>
      <c r="E20" s="28">
        <f t="shared" si="0"/>
        <v>100.82191202692579</v>
      </c>
    </row>
    <row r="21" spans="1:5" ht="15.75">
      <c r="A21" s="25">
        <v>3213</v>
      </c>
      <c r="B21" s="30" t="s">
        <v>67</v>
      </c>
      <c r="C21" s="27"/>
      <c r="D21" s="27"/>
      <c r="E21" s="28" t="e">
        <f t="shared" si="0"/>
        <v>#DIV/0!</v>
      </c>
    </row>
    <row r="22" spans="1:5" ht="15.75">
      <c r="A22" s="25">
        <v>322</v>
      </c>
      <c r="B22" s="26" t="s">
        <v>68</v>
      </c>
      <c r="C22" s="29">
        <f>C23+C24+C25+C26</f>
        <v>0</v>
      </c>
      <c r="D22" s="29">
        <f>D23+D24+D25+D26</f>
        <v>0</v>
      </c>
      <c r="E22" s="28" t="e">
        <f t="shared" si="0"/>
        <v>#DIV/0!</v>
      </c>
    </row>
    <row r="23" spans="1:5" ht="15.75">
      <c r="A23" s="25">
        <v>3221</v>
      </c>
      <c r="B23" s="30" t="s">
        <v>69</v>
      </c>
      <c r="C23" s="27"/>
      <c r="D23" s="27"/>
      <c r="E23" s="28" t="e">
        <f t="shared" si="0"/>
        <v>#DIV/0!</v>
      </c>
    </row>
    <row r="24" spans="1:5" ht="15.75">
      <c r="A24" s="25">
        <v>3223</v>
      </c>
      <c r="B24" s="30" t="s">
        <v>70</v>
      </c>
      <c r="C24" s="27"/>
      <c r="D24" s="27"/>
      <c r="E24" s="28" t="e">
        <f t="shared" si="0"/>
        <v>#DIV/0!</v>
      </c>
    </row>
    <row r="25" spans="1:5" ht="15.75">
      <c r="A25" s="25">
        <v>3224</v>
      </c>
      <c r="B25" s="30" t="s">
        <v>71</v>
      </c>
      <c r="C25" s="27"/>
      <c r="D25" s="27"/>
      <c r="E25" s="28" t="e">
        <f t="shared" si="0"/>
        <v>#DIV/0!</v>
      </c>
    </row>
    <row r="26" spans="1:5" ht="15.75">
      <c r="A26" s="25">
        <v>3225</v>
      </c>
      <c r="B26" s="30" t="s">
        <v>72</v>
      </c>
      <c r="C26" s="27"/>
      <c r="D26" s="27"/>
      <c r="E26" s="28" t="e">
        <f t="shared" si="0"/>
        <v>#DIV/0!</v>
      </c>
    </row>
    <row r="27" spans="1:5" ht="15.75">
      <c r="A27" s="25">
        <v>323</v>
      </c>
      <c r="B27" s="26" t="s">
        <v>73</v>
      </c>
      <c r="C27" s="29">
        <f>C28+C29+C30+C31+C32+C33+C34+C35+C36</f>
        <v>0</v>
      </c>
      <c r="D27" s="29">
        <f>D28+D29+D30+D31+D32+D33+D34+D35+D36</f>
        <v>0</v>
      </c>
      <c r="E27" s="28" t="e">
        <f t="shared" si="0"/>
        <v>#DIV/0!</v>
      </c>
    </row>
    <row r="28" spans="1:5" ht="15.75">
      <c r="A28" s="25">
        <v>3231</v>
      </c>
      <c r="B28" s="30" t="s">
        <v>74</v>
      </c>
      <c r="C28" s="27"/>
      <c r="D28" s="27"/>
      <c r="E28" s="28" t="e">
        <f t="shared" si="0"/>
        <v>#DIV/0!</v>
      </c>
    </row>
    <row r="29" spans="1:5" ht="15.75">
      <c r="A29" s="25">
        <v>3232</v>
      </c>
      <c r="B29" s="30" t="s">
        <v>75</v>
      </c>
      <c r="C29" s="27"/>
      <c r="D29" s="27"/>
      <c r="E29" s="28" t="e">
        <f t="shared" si="0"/>
        <v>#DIV/0!</v>
      </c>
    </row>
    <row r="30" spans="1:5" ht="15.75">
      <c r="A30" s="25">
        <v>3233</v>
      </c>
      <c r="B30" s="30" t="s">
        <v>76</v>
      </c>
      <c r="C30" s="27"/>
      <c r="D30" s="27"/>
      <c r="E30" s="28" t="e">
        <f t="shared" si="0"/>
        <v>#DIV/0!</v>
      </c>
    </row>
    <row r="31" spans="1:5" ht="15.75">
      <c r="A31" s="25">
        <v>3234</v>
      </c>
      <c r="B31" s="30" t="s">
        <v>77</v>
      </c>
      <c r="C31" s="27"/>
      <c r="D31" s="27"/>
      <c r="E31" s="28" t="e">
        <f t="shared" si="0"/>
        <v>#DIV/0!</v>
      </c>
    </row>
    <row r="32" spans="1:5" ht="15.75">
      <c r="A32" s="25">
        <v>3235</v>
      </c>
      <c r="B32" s="30" t="s">
        <v>78</v>
      </c>
      <c r="C32" s="27"/>
      <c r="D32" s="27"/>
      <c r="E32" s="28" t="e">
        <f t="shared" si="0"/>
        <v>#DIV/0!</v>
      </c>
    </row>
    <row r="33" spans="1:5" ht="15.75">
      <c r="A33" s="25">
        <v>3236</v>
      </c>
      <c r="B33" s="30" t="s">
        <v>79</v>
      </c>
      <c r="C33" s="27"/>
      <c r="D33" s="27"/>
      <c r="E33" s="28" t="e">
        <f t="shared" si="0"/>
        <v>#DIV/0!</v>
      </c>
    </row>
    <row r="34" spans="1:5" ht="15.75">
      <c r="A34" s="25">
        <v>3237</v>
      </c>
      <c r="B34" s="30" t="s">
        <v>80</v>
      </c>
      <c r="C34" s="27"/>
      <c r="D34" s="27"/>
      <c r="E34" s="28" t="e">
        <f t="shared" si="0"/>
        <v>#DIV/0!</v>
      </c>
    </row>
    <row r="35" spans="1:5" ht="15.75">
      <c r="A35" s="25">
        <v>3238</v>
      </c>
      <c r="B35" s="30" t="s">
        <v>81</v>
      </c>
      <c r="C35" s="27"/>
      <c r="D35" s="27"/>
      <c r="E35" s="28" t="e">
        <f t="shared" si="0"/>
        <v>#DIV/0!</v>
      </c>
    </row>
    <row r="36" spans="1:5" ht="15.75">
      <c r="A36" s="25">
        <v>3239</v>
      </c>
      <c r="B36" s="30" t="s">
        <v>82</v>
      </c>
      <c r="C36" s="27"/>
      <c r="D36" s="27"/>
      <c r="E36" s="28" t="e">
        <f t="shared" si="0"/>
        <v>#DIV/0!</v>
      </c>
    </row>
    <row r="37" spans="1:5" ht="15.75">
      <c r="A37" s="25">
        <v>324</v>
      </c>
      <c r="B37" s="30" t="s">
        <v>83</v>
      </c>
      <c r="C37" s="27"/>
      <c r="D37" s="27"/>
      <c r="E37" s="28" t="e">
        <f t="shared" si="0"/>
        <v>#DIV/0!</v>
      </c>
    </row>
    <row r="38" spans="1:5" ht="15.75">
      <c r="A38" s="25">
        <v>329</v>
      </c>
      <c r="B38" s="26" t="s">
        <v>84</v>
      </c>
      <c r="C38" s="29">
        <f>C39+C40+C41+C42+C43</f>
        <v>17612</v>
      </c>
      <c r="D38" s="29">
        <f>D39+D40+D41+D42+D43</f>
        <v>17530.37</v>
      </c>
      <c r="E38" s="28">
        <f t="shared" si="0"/>
        <v>99.5365091982739</v>
      </c>
    </row>
    <row r="39" spans="1:5" ht="24">
      <c r="A39" s="25">
        <v>3291</v>
      </c>
      <c r="B39" s="32" t="s">
        <v>85</v>
      </c>
      <c r="C39" s="27">
        <v>17612</v>
      </c>
      <c r="D39" s="27">
        <v>17530.37</v>
      </c>
      <c r="E39" s="28">
        <f t="shared" si="0"/>
        <v>99.5365091982739</v>
      </c>
    </row>
    <row r="40" spans="1:5" ht="15.75">
      <c r="A40" s="25">
        <v>3292</v>
      </c>
      <c r="B40" s="30" t="s">
        <v>86</v>
      </c>
      <c r="C40" s="27"/>
      <c r="D40" s="27"/>
      <c r="E40" s="28" t="e">
        <f t="shared" si="0"/>
        <v>#DIV/0!</v>
      </c>
    </row>
    <row r="41" spans="1:5" ht="15.75">
      <c r="A41" s="25">
        <v>3293</v>
      </c>
      <c r="B41" s="30" t="s">
        <v>87</v>
      </c>
      <c r="C41" s="27"/>
      <c r="D41" s="27"/>
      <c r="E41" s="28" t="e">
        <f t="shared" si="0"/>
        <v>#DIV/0!</v>
      </c>
    </row>
    <row r="42" spans="1:5" ht="15.75">
      <c r="A42" s="25">
        <v>3294</v>
      </c>
      <c r="B42" s="30" t="s">
        <v>88</v>
      </c>
      <c r="C42" s="27"/>
      <c r="D42" s="27"/>
      <c r="E42" s="28" t="e">
        <f t="shared" si="0"/>
        <v>#DIV/0!</v>
      </c>
    </row>
    <row r="43" spans="1:5" ht="15.75">
      <c r="A43" s="25">
        <v>3295</v>
      </c>
      <c r="B43" s="30" t="s">
        <v>89</v>
      </c>
      <c r="C43" s="27"/>
      <c r="D43" s="27"/>
      <c r="E43" s="28" t="e">
        <f t="shared" si="0"/>
        <v>#DIV/0!</v>
      </c>
    </row>
    <row r="44" spans="1:5" ht="15.75">
      <c r="A44" s="25">
        <v>34</v>
      </c>
      <c r="B44" s="26" t="s">
        <v>90</v>
      </c>
      <c r="C44" s="29">
        <f>C45</f>
        <v>0</v>
      </c>
      <c r="D44" s="29">
        <f>D45</f>
        <v>0</v>
      </c>
      <c r="E44" s="28" t="e">
        <f t="shared" si="0"/>
        <v>#DIV/0!</v>
      </c>
    </row>
    <row r="45" spans="1:5" ht="15.75">
      <c r="A45" s="25">
        <v>343</v>
      </c>
      <c r="B45" s="26" t="s">
        <v>91</v>
      </c>
      <c r="C45" s="29">
        <f>C46+C47+C48</f>
        <v>0</v>
      </c>
      <c r="D45" s="29">
        <f>D46+D47+D48</f>
        <v>0</v>
      </c>
      <c r="E45" s="28" t="e">
        <f t="shared" si="0"/>
        <v>#DIV/0!</v>
      </c>
    </row>
    <row r="46" spans="1:5" ht="15.75">
      <c r="A46" s="25">
        <v>3431</v>
      </c>
      <c r="B46" s="30" t="s">
        <v>92</v>
      </c>
      <c r="C46" s="27"/>
      <c r="D46" s="27"/>
      <c r="E46" s="28" t="e">
        <f t="shared" si="0"/>
        <v>#DIV/0!</v>
      </c>
    </row>
    <row r="47" spans="1:5" ht="24">
      <c r="A47" s="25">
        <v>3432</v>
      </c>
      <c r="B47" s="32" t="s">
        <v>93</v>
      </c>
      <c r="C47" s="27"/>
      <c r="D47" s="27"/>
      <c r="E47" s="28" t="e">
        <f t="shared" si="0"/>
        <v>#DIV/0!</v>
      </c>
    </row>
    <row r="48" spans="1:5" ht="15.75">
      <c r="A48" s="25">
        <v>3433</v>
      </c>
      <c r="B48" s="30" t="s">
        <v>94</v>
      </c>
      <c r="C48" s="27"/>
      <c r="D48" s="27"/>
      <c r="E48" s="28" t="e">
        <f t="shared" si="0"/>
        <v>#DIV/0!</v>
      </c>
    </row>
    <row r="49" spans="1:5" ht="15.75">
      <c r="A49" s="25">
        <v>35</v>
      </c>
      <c r="B49" s="26" t="s">
        <v>95</v>
      </c>
      <c r="C49" s="29">
        <f>C50</f>
        <v>0</v>
      </c>
      <c r="D49" s="29">
        <f>D50</f>
        <v>0</v>
      </c>
      <c r="E49" s="28" t="e">
        <f t="shared" si="0"/>
        <v>#DIV/0!</v>
      </c>
    </row>
    <row r="50" spans="1:5" ht="36">
      <c r="A50" s="25">
        <v>353</v>
      </c>
      <c r="B50" s="31" t="s">
        <v>96</v>
      </c>
      <c r="C50" s="29">
        <f>C51</f>
        <v>0</v>
      </c>
      <c r="D50" s="29">
        <f>D51</f>
        <v>0</v>
      </c>
      <c r="E50" s="28" t="e">
        <f t="shared" si="0"/>
        <v>#DIV/0!</v>
      </c>
    </row>
    <row r="51" spans="1:5" ht="36">
      <c r="A51" s="25">
        <v>3531</v>
      </c>
      <c r="B51" s="32" t="s">
        <v>96</v>
      </c>
      <c r="C51" s="27"/>
      <c r="D51" s="27">
        <v>0</v>
      </c>
      <c r="E51" s="28" t="e">
        <f t="shared" si="0"/>
        <v>#DIV/0!</v>
      </c>
    </row>
    <row r="52" spans="1:5" ht="15.75">
      <c r="A52" s="25">
        <v>36</v>
      </c>
      <c r="B52" s="26" t="s">
        <v>97</v>
      </c>
      <c r="C52" s="29">
        <f>C53+C55</f>
        <v>0</v>
      </c>
      <c r="D52" s="29">
        <f>D53+D55</f>
        <v>0</v>
      </c>
      <c r="E52" s="28" t="e">
        <f t="shared" si="0"/>
        <v>#DIV/0!</v>
      </c>
    </row>
    <row r="53" spans="1:5" ht="15.75">
      <c r="A53" s="25">
        <v>366</v>
      </c>
      <c r="B53" s="26" t="s">
        <v>98</v>
      </c>
      <c r="C53" s="29">
        <f>C54</f>
        <v>0</v>
      </c>
      <c r="D53" s="29">
        <f>D54</f>
        <v>0</v>
      </c>
      <c r="E53" s="28" t="e">
        <f t="shared" si="0"/>
        <v>#DIV/0!</v>
      </c>
    </row>
    <row r="54" spans="1:5" ht="15.75">
      <c r="A54" s="25">
        <v>3661</v>
      </c>
      <c r="B54" s="26" t="s">
        <v>99</v>
      </c>
      <c r="C54" s="27"/>
      <c r="D54" s="27"/>
      <c r="E54" s="28" t="e">
        <f t="shared" si="0"/>
        <v>#DIV/0!</v>
      </c>
    </row>
    <row r="55" spans="1:5" ht="15.75">
      <c r="A55" s="25">
        <v>369</v>
      </c>
      <c r="B55" s="26" t="s">
        <v>100</v>
      </c>
      <c r="C55" s="29">
        <f>C56</f>
        <v>0</v>
      </c>
      <c r="D55" s="29">
        <f>D56</f>
        <v>0</v>
      </c>
      <c r="E55" s="28" t="e">
        <f t="shared" si="0"/>
        <v>#DIV/0!</v>
      </c>
    </row>
    <row r="56" spans="1:5" ht="24">
      <c r="A56" s="25">
        <v>3691</v>
      </c>
      <c r="B56" s="31" t="s">
        <v>102</v>
      </c>
      <c r="C56" s="27">
        <v>0</v>
      </c>
      <c r="D56" s="27"/>
      <c r="E56" s="28" t="e">
        <f t="shared" si="0"/>
        <v>#DIV/0!</v>
      </c>
    </row>
    <row r="57" spans="1:5" ht="15.75">
      <c r="A57" s="25">
        <v>4</v>
      </c>
      <c r="B57" s="26" t="s">
        <v>103</v>
      </c>
      <c r="C57" s="29">
        <f>C58</f>
        <v>0</v>
      </c>
      <c r="D57" s="29">
        <f>D58</f>
        <v>0</v>
      </c>
      <c r="E57" s="28" t="e">
        <f t="shared" si="0"/>
        <v>#DIV/0!</v>
      </c>
    </row>
    <row r="58" spans="1:5" ht="15.75">
      <c r="A58" s="25">
        <v>42</v>
      </c>
      <c r="B58" s="26" t="s">
        <v>104</v>
      </c>
      <c r="C58" s="29">
        <f>C59</f>
        <v>0</v>
      </c>
      <c r="D58" s="29">
        <f>D59</f>
        <v>0</v>
      </c>
      <c r="E58" s="28" t="e">
        <f t="shared" si="0"/>
        <v>#DIV/0!</v>
      </c>
    </row>
    <row r="59" spans="1:5" ht="15.75">
      <c r="A59" s="25">
        <v>422</v>
      </c>
      <c r="B59" s="26" t="s">
        <v>105</v>
      </c>
      <c r="C59" s="29">
        <f>C60+C61</f>
        <v>0</v>
      </c>
      <c r="D59" s="29">
        <f>D60+D61</f>
        <v>0</v>
      </c>
      <c r="E59" s="28" t="e">
        <f t="shared" si="0"/>
        <v>#DIV/0!</v>
      </c>
    </row>
    <row r="60" spans="1:5" ht="15.75">
      <c r="A60" s="25">
        <v>4221</v>
      </c>
      <c r="B60" s="30" t="s">
        <v>106</v>
      </c>
      <c r="C60" s="27"/>
      <c r="D60" s="27"/>
      <c r="E60" s="28" t="e">
        <f t="shared" si="0"/>
        <v>#DIV/0!</v>
      </c>
    </row>
    <row r="61" spans="1:5" ht="15.75">
      <c r="A61" s="25">
        <v>4227</v>
      </c>
      <c r="B61" s="30" t="s">
        <v>107</v>
      </c>
      <c r="C61" s="27"/>
      <c r="D61" s="27"/>
      <c r="E61" s="28" t="e">
        <f t="shared" si="0"/>
        <v>#DIV/0!</v>
      </c>
    </row>
    <row r="62" spans="1:5" ht="15.75">
      <c r="A62" s="36" t="s">
        <v>121</v>
      </c>
      <c r="B62" s="33"/>
      <c r="C62" s="40">
        <f>C57+C9</f>
        <v>3360000</v>
      </c>
      <c r="D62" s="40">
        <f>D57+D9</f>
        <v>3360000</v>
      </c>
      <c r="E62" s="41"/>
    </row>
    <row r="63" spans="1:4" ht="15.75">
      <c r="A63" s="42"/>
      <c r="B63" s="35"/>
      <c r="C63" s="35"/>
      <c r="D63" s="35"/>
    </row>
    <row r="64" ht="15">
      <c r="A64" s="2" t="s">
        <v>51</v>
      </c>
    </row>
    <row r="65" ht="15">
      <c r="A65" s="2" t="s">
        <v>52</v>
      </c>
    </row>
    <row r="66" spans="1:4" ht="15.75">
      <c r="A66" s="2" t="s">
        <v>110</v>
      </c>
      <c r="B66" s="35"/>
      <c r="C66" s="35"/>
      <c r="D66" s="35"/>
    </row>
    <row r="67" spans="1:5" s="56" customFormat="1" ht="30">
      <c r="A67" s="49" t="s">
        <v>53</v>
      </c>
      <c r="B67" s="49" t="s">
        <v>24</v>
      </c>
      <c r="C67" s="49" t="s">
        <v>25</v>
      </c>
      <c r="D67" s="49" t="s">
        <v>118</v>
      </c>
      <c r="E67" s="49" t="s">
        <v>117</v>
      </c>
    </row>
    <row r="68" spans="1:5" ht="15">
      <c r="A68" s="24">
        <v>1</v>
      </c>
      <c r="B68" s="24">
        <v>2</v>
      </c>
      <c r="C68" s="24">
        <v>3</v>
      </c>
      <c r="D68" s="24">
        <v>4</v>
      </c>
      <c r="E68" s="24" t="s">
        <v>26</v>
      </c>
    </row>
    <row r="69" spans="1:5" ht="15.75">
      <c r="A69" s="25">
        <v>3</v>
      </c>
      <c r="B69" s="26" t="s">
        <v>54</v>
      </c>
      <c r="C69" s="37">
        <f>C70+C77+C104+C109+C112</f>
        <v>1461472.5</v>
      </c>
      <c r="D69" s="37">
        <f>D70+D77+D104+D109+D112</f>
        <v>1697094.27</v>
      </c>
      <c r="E69" s="28">
        <f aca="true" t="shared" si="1" ref="E69:E122">D69/C69*100</f>
        <v>116.12221714743178</v>
      </c>
    </row>
    <row r="70" spans="1:5" ht="15.75">
      <c r="A70" s="25">
        <v>31</v>
      </c>
      <c r="B70" s="26" t="s">
        <v>55</v>
      </c>
      <c r="C70" s="38">
        <f>C71+C73+C75</f>
        <v>707219</v>
      </c>
      <c r="D70" s="38">
        <f>D71+D73+D75</f>
        <v>703350.1799999999</v>
      </c>
      <c r="E70" s="28">
        <f t="shared" si="1"/>
        <v>99.45295304566194</v>
      </c>
    </row>
    <row r="71" spans="1:5" ht="15.75">
      <c r="A71" s="25">
        <v>311</v>
      </c>
      <c r="B71" s="26" t="s">
        <v>56</v>
      </c>
      <c r="C71" s="27">
        <f>C72</f>
        <v>385734</v>
      </c>
      <c r="D71" s="27">
        <v>395793.87</v>
      </c>
      <c r="E71" s="28">
        <f t="shared" si="1"/>
        <v>102.60798114763023</v>
      </c>
    </row>
    <row r="72" spans="1:5" ht="15.75">
      <c r="A72" s="25">
        <v>3111</v>
      </c>
      <c r="B72" s="26" t="s">
        <v>58</v>
      </c>
      <c r="C72" s="27">
        <v>385734</v>
      </c>
      <c r="D72" s="27">
        <v>395793.87</v>
      </c>
      <c r="E72" s="28">
        <f t="shared" si="1"/>
        <v>102.60798114763023</v>
      </c>
    </row>
    <row r="73" spans="1:5" ht="15.75">
      <c r="A73" s="25">
        <v>312</v>
      </c>
      <c r="B73" s="26" t="s">
        <v>59</v>
      </c>
      <c r="C73" s="29">
        <f>C74</f>
        <v>223460</v>
      </c>
      <c r="D73" s="29">
        <f>D74</f>
        <v>223460</v>
      </c>
      <c r="E73" s="28">
        <f t="shared" si="1"/>
        <v>100</v>
      </c>
    </row>
    <row r="74" spans="1:5" ht="15.75">
      <c r="A74" s="25">
        <v>3121</v>
      </c>
      <c r="B74" s="30" t="s">
        <v>59</v>
      </c>
      <c r="C74" s="27">
        <f>174915+48545</f>
        <v>223460</v>
      </c>
      <c r="D74" s="27">
        <v>223460</v>
      </c>
      <c r="E74" s="28">
        <f t="shared" si="1"/>
        <v>100</v>
      </c>
    </row>
    <row r="75" spans="1:5" ht="15.75">
      <c r="A75" s="25">
        <v>313</v>
      </c>
      <c r="B75" s="26" t="s">
        <v>60</v>
      </c>
      <c r="C75" s="29">
        <f>C76</f>
        <v>98025</v>
      </c>
      <c r="D75" s="29">
        <f>D76</f>
        <v>84096.31</v>
      </c>
      <c r="E75" s="28">
        <f t="shared" si="1"/>
        <v>85.79067584799796</v>
      </c>
    </row>
    <row r="76" spans="1:5" ht="15.75">
      <c r="A76" s="25">
        <v>3132</v>
      </c>
      <c r="B76" s="30" t="s">
        <v>61</v>
      </c>
      <c r="C76" s="27">
        <v>98025</v>
      </c>
      <c r="D76" s="27">
        <v>84096.31</v>
      </c>
      <c r="E76" s="28">
        <f t="shared" si="1"/>
        <v>85.79067584799796</v>
      </c>
    </row>
    <row r="77" spans="1:5" ht="15.75">
      <c r="A77" s="25">
        <v>32</v>
      </c>
      <c r="B77" s="26" t="s">
        <v>62</v>
      </c>
      <c r="C77" s="39">
        <f>C78+C82+C87+C97+C98</f>
        <v>721452.5</v>
      </c>
      <c r="D77" s="39">
        <v>960330.59</v>
      </c>
      <c r="E77" s="28">
        <f t="shared" si="1"/>
        <v>133.11071622871916</v>
      </c>
    </row>
    <row r="78" spans="1:5" ht="15.75">
      <c r="A78" s="25">
        <v>321</v>
      </c>
      <c r="B78" s="26" t="s">
        <v>63</v>
      </c>
      <c r="C78" s="43">
        <f>C79+C80+C81</f>
        <v>177966</v>
      </c>
      <c r="D78" s="43">
        <v>231989.63</v>
      </c>
      <c r="E78" s="28">
        <f t="shared" si="1"/>
        <v>130.3561522987537</v>
      </c>
    </row>
    <row r="79" spans="1:5" ht="15.75">
      <c r="A79" s="25">
        <v>3211</v>
      </c>
      <c r="B79" s="30" t="s">
        <v>65</v>
      </c>
      <c r="C79" s="27">
        <v>143429</v>
      </c>
      <c r="D79" s="27">
        <v>200719.09</v>
      </c>
      <c r="E79" s="28">
        <f t="shared" si="1"/>
        <v>139.9431704885344</v>
      </c>
    </row>
    <row r="80" spans="1:5" ht="15.75">
      <c r="A80" s="25">
        <v>3212</v>
      </c>
      <c r="B80" s="30" t="s">
        <v>66</v>
      </c>
      <c r="C80" s="27">
        <v>18412</v>
      </c>
      <c r="D80" s="27">
        <v>15145.54</v>
      </c>
      <c r="E80" s="28">
        <f t="shared" si="1"/>
        <v>82.2590701716272</v>
      </c>
    </row>
    <row r="81" spans="1:5" ht="15.75">
      <c r="A81" s="25">
        <v>3213</v>
      </c>
      <c r="B81" s="30" t="s">
        <v>67</v>
      </c>
      <c r="C81" s="27">
        <v>16125</v>
      </c>
      <c r="D81" s="27">
        <v>16125</v>
      </c>
      <c r="E81" s="28">
        <f t="shared" si="1"/>
        <v>100</v>
      </c>
    </row>
    <row r="82" spans="1:5" ht="15.75">
      <c r="A82" s="25">
        <v>322</v>
      </c>
      <c r="B82" s="26" t="s">
        <v>68</v>
      </c>
      <c r="C82" s="43">
        <f>C83+C84+C85+C86</f>
        <v>14033</v>
      </c>
      <c r="D82" s="43">
        <v>49138.82</v>
      </c>
      <c r="E82" s="28">
        <f t="shared" si="1"/>
        <v>350.16617971923324</v>
      </c>
    </row>
    <row r="83" spans="1:5" ht="15.75">
      <c r="A83" s="25">
        <v>3221</v>
      </c>
      <c r="B83" s="30" t="s">
        <v>69</v>
      </c>
      <c r="C83" s="27">
        <v>6050</v>
      </c>
      <c r="D83" s="27">
        <v>44971.54</v>
      </c>
      <c r="E83" s="28">
        <f t="shared" si="1"/>
        <v>743.3312396694215</v>
      </c>
    </row>
    <row r="84" spans="1:5" ht="15.75">
      <c r="A84" s="25">
        <v>3223</v>
      </c>
      <c r="B84" s="30" t="s">
        <v>70</v>
      </c>
      <c r="C84" s="27">
        <v>2561</v>
      </c>
      <c r="D84" s="27">
        <v>2110.1</v>
      </c>
      <c r="E84" s="28">
        <f t="shared" si="1"/>
        <v>82.39359625146426</v>
      </c>
    </row>
    <row r="85" spans="1:5" ht="15.75">
      <c r="A85" s="25">
        <v>3224</v>
      </c>
      <c r="B85" s="30" t="s">
        <v>71</v>
      </c>
      <c r="C85" s="27">
        <v>4000</v>
      </c>
      <c r="D85" s="27">
        <v>635.75</v>
      </c>
      <c r="E85" s="28">
        <f t="shared" si="1"/>
        <v>15.89375</v>
      </c>
    </row>
    <row r="86" spans="1:5" ht="15.75">
      <c r="A86" s="25">
        <v>3225</v>
      </c>
      <c r="B86" s="30" t="s">
        <v>72</v>
      </c>
      <c r="C86" s="27">
        <v>1422</v>
      </c>
      <c r="D86" s="27">
        <v>1421.43</v>
      </c>
      <c r="E86" s="28">
        <f t="shared" si="1"/>
        <v>99.95991561181435</v>
      </c>
    </row>
    <row r="87" spans="1:5" ht="15.75">
      <c r="A87" s="25">
        <v>323</v>
      </c>
      <c r="B87" s="26" t="s">
        <v>73</v>
      </c>
      <c r="C87" s="43">
        <f>C88+C89+C90+C91+C92+C93+C94+C95+C96</f>
        <v>431111.5</v>
      </c>
      <c r="D87" s="43">
        <f>D88+D89+D90+D91+D92+D93+D94+D95+D96</f>
        <v>540019.38</v>
      </c>
      <c r="E87" s="28">
        <f t="shared" si="1"/>
        <v>125.26211432541234</v>
      </c>
    </row>
    <row r="88" spans="1:5" ht="15.75">
      <c r="A88" s="25">
        <v>3231</v>
      </c>
      <c r="B88" s="30" t="s">
        <v>74</v>
      </c>
      <c r="C88" s="27">
        <v>35900</v>
      </c>
      <c r="D88" s="27">
        <v>39716.02</v>
      </c>
      <c r="E88" s="28">
        <f t="shared" si="1"/>
        <v>110.62958217270193</v>
      </c>
    </row>
    <row r="89" spans="1:5" ht="15.75">
      <c r="A89" s="25">
        <v>3232</v>
      </c>
      <c r="B89" s="30" t="s">
        <v>75</v>
      </c>
      <c r="C89" s="27">
        <v>30564</v>
      </c>
      <c r="D89" s="27">
        <v>47803.8</v>
      </c>
      <c r="E89" s="28">
        <f t="shared" si="1"/>
        <v>156.4055751864939</v>
      </c>
    </row>
    <row r="90" spans="1:5" ht="15.75">
      <c r="A90" s="25">
        <v>3233</v>
      </c>
      <c r="B90" s="30" t="s">
        <v>76</v>
      </c>
      <c r="C90" s="27"/>
      <c r="D90" s="27">
        <v>7185.27</v>
      </c>
      <c r="E90" s="28" t="e">
        <f t="shared" si="1"/>
        <v>#DIV/0!</v>
      </c>
    </row>
    <row r="91" spans="1:5" ht="15.75">
      <c r="A91" s="25">
        <v>3234</v>
      </c>
      <c r="B91" s="30" t="s">
        <v>77</v>
      </c>
      <c r="C91" s="27"/>
      <c r="D91" s="27">
        <v>0</v>
      </c>
      <c r="E91" s="28" t="e">
        <f t="shared" si="1"/>
        <v>#DIV/0!</v>
      </c>
    </row>
    <row r="92" spans="1:5" ht="15.75">
      <c r="A92" s="25">
        <v>3235</v>
      </c>
      <c r="B92" s="30" t="s">
        <v>78</v>
      </c>
      <c r="C92" s="27">
        <v>67022</v>
      </c>
      <c r="D92" s="27">
        <v>67644.56</v>
      </c>
      <c r="E92" s="28">
        <f t="shared" si="1"/>
        <v>100.92888902151532</v>
      </c>
    </row>
    <row r="93" spans="1:5" ht="15.75">
      <c r="A93" s="25">
        <v>3236</v>
      </c>
      <c r="B93" s="30" t="s">
        <v>79</v>
      </c>
      <c r="C93" s="27">
        <v>1570</v>
      </c>
      <c r="D93" s="27">
        <v>1570</v>
      </c>
      <c r="E93" s="28">
        <f t="shared" si="1"/>
        <v>100</v>
      </c>
    </row>
    <row r="94" spans="1:5" ht="15.75">
      <c r="A94" s="25">
        <v>3237</v>
      </c>
      <c r="B94" s="30" t="s">
        <v>80</v>
      </c>
      <c r="C94" s="27">
        <v>256088</v>
      </c>
      <c r="D94" s="27">
        <v>311632.08</v>
      </c>
      <c r="E94" s="28">
        <f t="shared" si="1"/>
        <v>121.68945050139016</v>
      </c>
    </row>
    <row r="95" spans="1:5" ht="15.75">
      <c r="A95" s="25">
        <v>3238</v>
      </c>
      <c r="B95" s="30" t="s">
        <v>81</v>
      </c>
      <c r="C95" s="27">
        <v>18967.5</v>
      </c>
      <c r="D95" s="27">
        <v>21530.86</v>
      </c>
      <c r="E95" s="28">
        <f t="shared" si="1"/>
        <v>113.51448530380914</v>
      </c>
    </row>
    <row r="96" spans="1:5" ht="15.75">
      <c r="A96" s="25">
        <v>3239</v>
      </c>
      <c r="B96" s="30" t="s">
        <v>82</v>
      </c>
      <c r="C96" s="27">
        <v>21000</v>
      </c>
      <c r="D96" s="27">
        <v>42936.79</v>
      </c>
      <c r="E96" s="28">
        <f t="shared" si="1"/>
        <v>204.46090476190477</v>
      </c>
    </row>
    <row r="97" spans="1:5" ht="15.75">
      <c r="A97" s="25">
        <v>324</v>
      </c>
      <c r="B97" s="30" t="s">
        <v>111</v>
      </c>
      <c r="C97" s="27"/>
      <c r="D97" s="37">
        <v>17193.49</v>
      </c>
      <c r="E97" s="28" t="e">
        <f t="shared" si="1"/>
        <v>#DIV/0!</v>
      </c>
    </row>
    <row r="98" spans="1:5" ht="15.75">
      <c r="A98" s="25">
        <v>329</v>
      </c>
      <c r="B98" s="26" t="s">
        <v>84</v>
      </c>
      <c r="C98" s="43">
        <f>C99+C100+C101+C102+C103</f>
        <v>98342</v>
      </c>
      <c r="D98" s="43">
        <f>D99+D100+D101+D102+D103</f>
        <v>121989.27</v>
      </c>
      <c r="E98" s="28">
        <f t="shared" si="1"/>
        <v>124.04595188220699</v>
      </c>
    </row>
    <row r="99" spans="1:5" ht="24">
      <c r="A99" s="25">
        <v>3291</v>
      </c>
      <c r="B99" s="32" t="s">
        <v>85</v>
      </c>
      <c r="C99" s="27"/>
      <c r="D99" s="27"/>
      <c r="E99" s="28" t="e">
        <f t="shared" si="1"/>
        <v>#DIV/0!</v>
      </c>
    </row>
    <row r="100" spans="1:5" ht="15.75">
      <c r="A100" s="25">
        <v>3292</v>
      </c>
      <c r="B100" s="30" t="s">
        <v>86</v>
      </c>
      <c r="C100" s="27">
        <v>25000</v>
      </c>
      <c r="D100" s="27">
        <v>48405.16</v>
      </c>
      <c r="E100" s="28">
        <f t="shared" si="1"/>
        <v>193.62064</v>
      </c>
    </row>
    <row r="101" spans="1:5" ht="15.75">
      <c r="A101" s="25">
        <v>3293</v>
      </c>
      <c r="B101" s="30" t="s">
        <v>87</v>
      </c>
      <c r="C101" s="27">
        <v>70767</v>
      </c>
      <c r="D101" s="27">
        <v>70209.11</v>
      </c>
      <c r="E101" s="28">
        <f t="shared" si="1"/>
        <v>99.21165232382324</v>
      </c>
    </row>
    <row r="102" spans="1:5" ht="15.75">
      <c r="A102" s="25">
        <v>3294</v>
      </c>
      <c r="B102" s="30" t="s">
        <v>88</v>
      </c>
      <c r="C102" s="27">
        <v>520</v>
      </c>
      <c r="D102" s="27">
        <v>1320</v>
      </c>
      <c r="E102" s="28">
        <f t="shared" si="1"/>
        <v>253.84615384615384</v>
      </c>
    </row>
    <row r="103" spans="1:5" ht="15.75">
      <c r="A103" s="25">
        <v>3295</v>
      </c>
      <c r="B103" s="30" t="s">
        <v>89</v>
      </c>
      <c r="C103" s="27">
        <v>2055</v>
      </c>
      <c r="D103" s="27">
        <v>2055</v>
      </c>
      <c r="E103" s="28">
        <f t="shared" si="1"/>
        <v>100</v>
      </c>
    </row>
    <row r="104" spans="1:5" ht="15.75">
      <c r="A104" s="25">
        <v>34</v>
      </c>
      <c r="B104" s="26" t="s">
        <v>90</v>
      </c>
      <c r="C104" s="39">
        <f>C105</f>
        <v>5396</v>
      </c>
      <c r="D104" s="39">
        <v>6008.89</v>
      </c>
      <c r="E104" s="28">
        <f t="shared" si="1"/>
        <v>111.35822831727207</v>
      </c>
    </row>
    <row r="105" spans="1:5" ht="15.75">
      <c r="A105" s="25">
        <v>343</v>
      </c>
      <c r="B105" s="26" t="s">
        <v>91</v>
      </c>
      <c r="C105" s="29">
        <f>C106+C107+C108</f>
        <v>5396</v>
      </c>
      <c r="D105" s="29">
        <v>6008.89</v>
      </c>
      <c r="E105" s="28">
        <f t="shared" si="1"/>
        <v>111.35822831727207</v>
      </c>
    </row>
    <row r="106" spans="1:5" ht="15.75">
      <c r="A106" s="25">
        <v>3431</v>
      </c>
      <c r="B106" s="30" t="s">
        <v>92</v>
      </c>
      <c r="C106" s="27">
        <v>5396</v>
      </c>
      <c r="D106" s="27">
        <v>5760.62</v>
      </c>
      <c r="E106" s="28">
        <f t="shared" si="1"/>
        <v>106.7572275759822</v>
      </c>
    </row>
    <row r="107" spans="1:5" ht="24">
      <c r="A107" s="25">
        <v>3432</v>
      </c>
      <c r="B107" s="32" t="s">
        <v>93</v>
      </c>
      <c r="C107" s="27"/>
      <c r="D107" s="27">
        <v>188.27</v>
      </c>
      <c r="E107" s="28" t="e">
        <f t="shared" si="1"/>
        <v>#DIV/0!</v>
      </c>
    </row>
    <row r="108" spans="1:5" ht="15.75">
      <c r="A108" s="25">
        <v>3433</v>
      </c>
      <c r="B108" s="30" t="s">
        <v>94</v>
      </c>
      <c r="C108" s="27"/>
      <c r="D108" s="27">
        <v>60</v>
      </c>
      <c r="E108" s="28" t="e">
        <f t="shared" si="1"/>
        <v>#DIV/0!</v>
      </c>
    </row>
    <row r="109" spans="1:5" ht="15.75">
      <c r="A109" s="25">
        <v>35</v>
      </c>
      <c r="B109" s="26" t="s">
        <v>95</v>
      </c>
      <c r="C109" s="39">
        <f>C110</f>
        <v>27405</v>
      </c>
      <c r="D109" s="39">
        <f>D110</f>
        <v>27404.61</v>
      </c>
      <c r="E109" s="28">
        <f t="shared" si="1"/>
        <v>99.99857690202518</v>
      </c>
    </row>
    <row r="110" spans="1:5" ht="36">
      <c r="A110" s="25">
        <v>353</v>
      </c>
      <c r="B110" s="31" t="s">
        <v>96</v>
      </c>
      <c r="C110" s="29">
        <f>C111</f>
        <v>27405</v>
      </c>
      <c r="D110" s="29">
        <f>D111</f>
        <v>27404.61</v>
      </c>
      <c r="E110" s="28">
        <f t="shared" si="1"/>
        <v>99.99857690202518</v>
      </c>
    </row>
    <row r="111" spans="1:5" ht="36">
      <c r="A111" s="25">
        <v>3531</v>
      </c>
      <c r="B111" s="32" t="s">
        <v>96</v>
      </c>
      <c r="C111" s="27">
        <v>27405</v>
      </c>
      <c r="D111" s="27">
        <v>27404.61</v>
      </c>
      <c r="E111" s="28">
        <f t="shared" si="1"/>
        <v>99.99857690202518</v>
      </c>
    </row>
    <row r="112" spans="1:5" ht="15.75">
      <c r="A112" s="25">
        <v>36</v>
      </c>
      <c r="B112" s="26" t="s">
        <v>97</v>
      </c>
      <c r="C112" s="29">
        <f>C113+C115</f>
        <v>0</v>
      </c>
      <c r="D112" s="29">
        <f>D113+D115</f>
        <v>0</v>
      </c>
      <c r="E112" s="28" t="e">
        <f t="shared" si="1"/>
        <v>#DIV/0!</v>
      </c>
    </row>
    <row r="113" spans="1:5" ht="15.75">
      <c r="A113" s="25">
        <v>366</v>
      </c>
      <c r="B113" s="26" t="s">
        <v>98</v>
      </c>
      <c r="C113" s="29">
        <f>C114</f>
        <v>0</v>
      </c>
      <c r="D113" s="29"/>
      <c r="E113" s="28" t="e">
        <f t="shared" si="1"/>
        <v>#DIV/0!</v>
      </c>
    </row>
    <row r="114" spans="1:5" ht="15.75">
      <c r="A114" s="25">
        <v>3661</v>
      </c>
      <c r="B114" s="26" t="s">
        <v>99</v>
      </c>
      <c r="C114" s="27"/>
      <c r="D114" s="27"/>
      <c r="E114" s="28" t="e">
        <f t="shared" si="1"/>
        <v>#DIV/0!</v>
      </c>
    </row>
    <row r="115" spans="1:5" ht="15.75">
      <c r="A115" s="25">
        <v>369</v>
      </c>
      <c r="B115" s="26" t="s">
        <v>100</v>
      </c>
      <c r="C115" s="29">
        <f>C116</f>
        <v>0</v>
      </c>
      <c r="D115" s="29">
        <f>D116</f>
        <v>0</v>
      </c>
      <c r="E115" s="28" t="e">
        <f t="shared" si="1"/>
        <v>#DIV/0!</v>
      </c>
    </row>
    <row r="116" spans="1:5" ht="24">
      <c r="A116" s="25">
        <v>3691</v>
      </c>
      <c r="B116" s="31" t="s">
        <v>102</v>
      </c>
      <c r="C116" s="27">
        <v>0</v>
      </c>
      <c r="D116" s="27"/>
      <c r="E116" s="28" t="e">
        <f t="shared" si="1"/>
        <v>#DIV/0!</v>
      </c>
    </row>
    <row r="117" spans="1:5" ht="15.75">
      <c r="A117" s="25">
        <v>4</v>
      </c>
      <c r="B117" s="26" t="s">
        <v>103</v>
      </c>
      <c r="C117" s="39">
        <f>C118</f>
        <v>94157</v>
      </c>
      <c r="D117" s="39">
        <f>D118</f>
        <v>94156.76</v>
      </c>
      <c r="E117" s="28">
        <f t="shared" si="1"/>
        <v>99.99974510657731</v>
      </c>
    </row>
    <row r="118" spans="1:5" ht="15.75">
      <c r="A118" s="25">
        <v>42</v>
      </c>
      <c r="B118" s="26" t="s">
        <v>104</v>
      </c>
      <c r="C118" s="29">
        <f>C119</f>
        <v>94157</v>
      </c>
      <c r="D118" s="29">
        <f>D119</f>
        <v>94156.76</v>
      </c>
      <c r="E118" s="28">
        <f t="shared" si="1"/>
        <v>99.99974510657731</v>
      </c>
    </row>
    <row r="119" spans="1:5" ht="15.75">
      <c r="A119" s="25">
        <v>422</v>
      </c>
      <c r="B119" s="26" t="s">
        <v>105</v>
      </c>
      <c r="C119" s="29">
        <f>C120+C121</f>
        <v>94157</v>
      </c>
      <c r="D119" s="29">
        <f>D120+D121</f>
        <v>94156.76</v>
      </c>
      <c r="E119" s="28">
        <f t="shared" si="1"/>
        <v>99.99974510657731</v>
      </c>
    </row>
    <row r="120" spans="1:5" ht="15.75">
      <c r="A120" s="25">
        <v>4221</v>
      </c>
      <c r="B120" s="30" t="s">
        <v>106</v>
      </c>
      <c r="C120" s="27">
        <v>18670</v>
      </c>
      <c r="D120" s="27">
        <v>18670</v>
      </c>
      <c r="E120" s="28">
        <f t="shared" si="1"/>
        <v>100</v>
      </c>
    </row>
    <row r="121" spans="1:5" ht="15.75">
      <c r="A121" s="25">
        <v>4227</v>
      </c>
      <c r="B121" s="30" t="s">
        <v>107</v>
      </c>
      <c r="C121" s="27">
        <v>75487</v>
      </c>
      <c r="D121" s="27">
        <v>75486.76</v>
      </c>
      <c r="E121" s="28">
        <f t="shared" si="1"/>
        <v>99.99968206446142</v>
      </c>
    </row>
    <row r="122" spans="1:5" ht="15.75">
      <c r="A122" s="36" t="s">
        <v>121</v>
      </c>
      <c r="B122" s="33"/>
      <c r="C122" s="33">
        <f>C117+C69</f>
        <v>1555629.5</v>
      </c>
      <c r="D122" s="33">
        <f>D117+D69</f>
        <v>1791251.03</v>
      </c>
      <c r="E122" s="28">
        <f t="shared" si="1"/>
        <v>115.14637836322852</v>
      </c>
    </row>
    <row r="124" ht="15">
      <c r="A124" s="2" t="s">
        <v>51</v>
      </c>
    </row>
    <row r="125" ht="15">
      <c r="A125" s="2" t="s">
        <v>52</v>
      </c>
    </row>
    <row r="126" spans="1:4" ht="15.75">
      <c r="A126" s="2" t="s">
        <v>112</v>
      </c>
      <c r="B126" s="35"/>
      <c r="C126" s="35"/>
      <c r="D126" s="35"/>
    </row>
    <row r="127" spans="1:5" s="56" customFormat="1" ht="30">
      <c r="A127" s="49" t="s">
        <v>53</v>
      </c>
      <c r="B127" s="49" t="s">
        <v>24</v>
      </c>
      <c r="C127" s="49" t="s">
        <v>25</v>
      </c>
      <c r="D127" s="49" t="s">
        <v>118</v>
      </c>
      <c r="E127" s="49" t="s">
        <v>117</v>
      </c>
    </row>
    <row r="128" spans="1:5" ht="15">
      <c r="A128" s="24">
        <v>1</v>
      </c>
      <c r="B128" s="24">
        <v>2</v>
      </c>
      <c r="C128" s="24">
        <v>3</v>
      </c>
      <c r="D128" s="24">
        <v>4</v>
      </c>
      <c r="E128" s="24" t="s">
        <v>26</v>
      </c>
    </row>
    <row r="129" spans="1:5" ht="15.75">
      <c r="A129" s="25">
        <v>3</v>
      </c>
      <c r="B129" s="26" t="s">
        <v>54</v>
      </c>
      <c r="C129" s="38">
        <f>C130+C137+C164+C169+C172</f>
        <v>351578</v>
      </c>
      <c r="D129" s="38">
        <v>149369.21</v>
      </c>
      <c r="E129" s="28">
        <f aca="true" t="shared" si="2" ref="E129:E182">D129/C129*100</f>
        <v>42.48536882285012</v>
      </c>
    </row>
    <row r="130" spans="1:5" ht="15.75">
      <c r="A130" s="25">
        <v>31</v>
      </c>
      <c r="B130" s="26" t="s">
        <v>55</v>
      </c>
      <c r="C130" s="27">
        <f>C131+C133+C135</f>
        <v>0</v>
      </c>
      <c r="D130" s="27"/>
      <c r="E130" s="28" t="e">
        <f t="shared" si="2"/>
        <v>#DIV/0!</v>
      </c>
    </row>
    <row r="131" spans="1:5" ht="15.75">
      <c r="A131" s="25">
        <v>311</v>
      </c>
      <c r="B131" s="26" t="s">
        <v>56</v>
      </c>
      <c r="C131" s="27">
        <f>C132</f>
        <v>0</v>
      </c>
      <c r="D131" s="27"/>
      <c r="E131" s="28" t="e">
        <f t="shared" si="2"/>
        <v>#DIV/0!</v>
      </c>
    </row>
    <row r="132" spans="1:5" ht="15.75">
      <c r="A132" s="25">
        <v>3111</v>
      </c>
      <c r="B132" s="26" t="s">
        <v>58</v>
      </c>
      <c r="C132" s="27"/>
      <c r="D132" s="27"/>
      <c r="E132" s="28" t="e">
        <f t="shared" si="2"/>
        <v>#DIV/0!</v>
      </c>
    </row>
    <row r="133" spans="1:5" ht="15.75">
      <c r="A133" s="25">
        <v>312</v>
      </c>
      <c r="B133" s="26" t="s">
        <v>59</v>
      </c>
      <c r="C133" s="29">
        <f>C134</f>
        <v>0</v>
      </c>
      <c r="D133" s="29">
        <f>D134</f>
        <v>0</v>
      </c>
      <c r="E133" s="28" t="e">
        <f t="shared" si="2"/>
        <v>#DIV/0!</v>
      </c>
    </row>
    <row r="134" spans="1:5" ht="15.75">
      <c r="A134" s="25">
        <v>3121</v>
      </c>
      <c r="B134" s="30" t="s">
        <v>59</v>
      </c>
      <c r="C134" s="27">
        <v>0</v>
      </c>
      <c r="D134" s="27"/>
      <c r="E134" s="28" t="e">
        <f t="shared" si="2"/>
        <v>#DIV/0!</v>
      </c>
    </row>
    <row r="135" spans="1:5" ht="15.75">
      <c r="A135" s="25">
        <v>313</v>
      </c>
      <c r="B135" s="26" t="s">
        <v>60</v>
      </c>
      <c r="C135" s="29">
        <f>C136</f>
        <v>0</v>
      </c>
      <c r="D135" s="29"/>
      <c r="E135" s="28" t="e">
        <f t="shared" si="2"/>
        <v>#DIV/0!</v>
      </c>
    </row>
    <row r="136" spans="1:5" ht="15.75">
      <c r="A136" s="25">
        <v>3132</v>
      </c>
      <c r="B136" s="30" t="s">
        <v>113</v>
      </c>
      <c r="C136" s="27"/>
      <c r="D136" s="27"/>
      <c r="E136" s="28" t="e">
        <f t="shared" si="2"/>
        <v>#DIV/0!</v>
      </c>
    </row>
    <row r="137" spans="1:5" ht="15.75">
      <c r="A137" s="25">
        <v>32</v>
      </c>
      <c r="B137" s="26" t="s">
        <v>62</v>
      </c>
      <c r="C137" s="39">
        <f>C138+C142+C147+C157+C158</f>
        <v>351578</v>
      </c>
      <c r="D137" s="39">
        <v>149369.21</v>
      </c>
      <c r="E137" s="28">
        <f t="shared" si="2"/>
        <v>42.48536882285012</v>
      </c>
    </row>
    <row r="138" spans="1:5" ht="15.75">
      <c r="A138" s="25">
        <v>321</v>
      </c>
      <c r="B138" s="26" t="s">
        <v>63</v>
      </c>
      <c r="C138" s="29">
        <f>C139+C140+C141</f>
        <v>69404</v>
      </c>
      <c r="D138" s="29">
        <v>19317.5</v>
      </c>
      <c r="E138" s="28">
        <f t="shared" si="2"/>
        <v>27.83341017808772</v>
      </c>
    </row>
    <row r="139" spans="1:5" ht="15.75">
      <c r="A139" s="25">
        <v>3211</v>
      </c>
      <c r="B139" s="30" t="s">
        <v>65</v>
      </c>
      <c r="C139" s="27">
        <v>48361</v>
      </c>
      <c r="D139" s="27"/>
      <c r="E139" s="28">
        <f t="shared" si="2"/>
        <v>0</v>
      </c>
    </row>
    <row r="140" spans="1:5" ht="15.75">
      <c r="A140" s="25">
        <v>3212</v>
      </c>
      <c r="B140" s="30" t="s">
        <v>66</v>
      </c>
      <c r="C140" s="27"/>
      <c r="D140" s="27"/>
      <c r="E140" s="28" t="e">
        <f t="shared" si="2"/>
        <v>#DIV/0!</v>
      </c>
    </row>
    <row r="141" spans="1:5" ht="15.75">
      <c r="A141" s="25">
        <v>3213</v>
      </c>
      <c r="B141" s="30" t="s">
        <v>67</v>
      </c>
      <c r="C141" s="27">
        <v>21043</v>
      </c>
      <c r="D141" s="27">
        <v>19317.5</v>
      </c>
      <c r="E141" s="28">
        <f t="shared" si="2"/>
        <v>91.80012355652711</v>
      </c>
    </row>
    <row r="142" spans="1:5" ht="15.75">
      <c r="A142" s="25">
        <v>322</v>
      </c>
      <c r="B142" s="26" t="s">
        <v>68</v>
      </c>
      <c r="C142" s="29">
        <f>SUM(C143:C146)</f>
        <v>42139</v>
      </c>
      <c r="D142" s="29">
        <v>130051.71</v>
      </c>
      <c r="E142" s="28">
        <f t="shared" si="2"/>
        <v>308.6255250480553</v>
      </c>
    </row>
    <row r="143" spans="1:5" ht="15.75">
      <c r="A143" s="25">
        <v>3221</v>
      </c>
      <c r="B143" s="30" t="s">
        <v>69</v>
      </c>
      <c r="C143" s="27"/>
      <c r="D143" s="27"/>
      <c r="E143" s="28" t="e">
        <f t="shared" si="2"/>
        <v>#DIV/0!</v>
      </c>
    </row>
    <row r="144" spans="1:5" ht="15.75">
      <c r="A144" s="25">
        <v>3223</v>
      </c>
      <c r="B144" s="30" t="s">
        <v>70</v>
      </c>
      <c r="C144" s="27">
        <v>38439</v>
      </c>
      <c r="D144" s="27">
        <v>36917.34</v>
      </c>
      <c r="E144" s="28">
        <f t="shared" si="2"/>
        <v>96.0413642394443</v>
      </c>
    </row>
    <row r="145" spans="1:5" ht="15.75">
      <c r="A145" s="25">
        <v>3224</v>
      </c>
      <c r="B145" s="30" t="s">
        <v>71</v>
      </c>
      <c r="C145" s="27">
        <v>3700</v>
      </c>
      <c r="D145" s="27"/>
      <c r="E145" s="28">
        <f t="shared" si="2"/>
        <v>0</v>
      </c>
    </row>
    <row r="146" spans="1:5" ht="15.75">
      <c r="A146" s="25">
        <v>3225</v>
      </c>
      <c r="B146" s="30" t="s">
        <v>72</v>
      </c>
      <c r="C146" s="27"/>
      <c r="D146" s="27"/>
      <c r="E146" s="28" t="e">
        <f t="shared" si="2"/>
        <v>#DIV/0!</v>
      </c>
    </row>
    <row r="147" spans="1:5" ht="15.75">
      <c r="A147" s="25">
        <v>323</v>
      </c>
      <c r="B147" s="26" t="s">
        <v>73</v>
      </c>
      <c r="C147" s="29">
        <f>C148+C149+C150+C151+C152+C153+C154+C155+C156</f>
        <v>217071</v>
      </c>
      <c r="D147" s="29"/>
      <c r="E147" s="28">
        <f t="shared" si="2"/>
        <v>0</v>
      </c>
    </row>
    <row r="148" spans="1:5" ht="15.75">
      <c r="A148" s="25">
        <v>3231</v>
      </c>
      <c r="B148" s="30" t="s">
        <v>74</v>
      </c>
      <c r="C148" s="27"/>
      <c r="D148" s="27"/>
      <c r="E148" s="28" t="e">
        <f t="shared" si="2"/>
        <v>#DIV/0!</v>
      </c>
    </row>
    <row r="149" spans="1:5" ht="15.75">
      <c r="A149" s="25">
        <v>3232</v>
      </c>
      <c r="B149" s="30" t="s">
        <v>75</v>
      </c>
      <c r="C149" s="27">
        <v>77768</v>
      </c>
      <c r="D149" s="27">
        <v>43973.37</v>
      </c>
      <c r="E149" s="28">
        <f t="shared" si="2"/>
        <v>56.544298426087856</v>
      </c>
    </row>
    <row r="150" spans="1:5" ht="15.75">
      <c r="A150" s="25">
        <v>3233</v>
      </c>
      <c r="B150" s="30" t="s">
        <v>76</v>
      </c>
      <c r="C150" s="27">
        <v>9801</v>
      </c>
      <c r="D150" s="27">
        <v>9801</v>
      </c>
      <c r="E150" s="28">
        <f t="shared" si="2"/>
        <v>100</v>
      </c>
    </row>
    <row r="151" spans="1:5" ht="15.75">
      <c r="A151" s="25">
        <v>3234</v>
      </c>
      <c r="B151" s="30" t="s">
        <v>77</v>
      </c>
      <c r="C151" s="27"/>
      <c r="D151" s="27"/>
      <c r="E151" s="28" t="e">
        <f t="shared" si="2"/>
        <v>#DIV/0!</v>
      </c>
    </row>
    <row r="152" spans="1:5" ht="15.75">
      <c r="A152" s="25">
        <v>3235</v>
      </c>
      <c r="B152" s="30" t="s">
        <v>78</v>
      </c>
      <c r="C152" s="27"/>
      <c r="D152" s="27"/>
      <c r="E152" s="28" t="e">
        <f t="shared" si="2"/>
        <v>#DIV/0!</v>
      </c>
    </row>
    <row r="153" spans="1:5" ht="15.75">
      <c r="A153" s="25">
        <v>3236</v>
      </c>
      <c r="B153" s="30" t="s">
        <v>79</v>
      </c>
      <c r="C153" s="27"/>
      <c r="D153" s="27"/>
      <c r="E153" s="28" t="e">
        <f t="shared" si="2"/>
        <v>#DIV/0!</v>
      </c>
    </row>
    <row r="154" spans="1:5" ht="15.75">
      <c r="A154" s="25">
        <v>3237</v>
      </c>
      <c r="B154" s="30" t="s">
        <v>80</v>
      </c>
      <c r="C154" s="27">
        <v>103220</v>
      </c>
      <c r="D154" s="27">
        <v>39360</v>
      </c>
      <c r="E154" s="28">
        <f t="shared" si="2"/>
        <v>38.13214493315249</v>
      </c>
    </row>
    <row r="155" spans="1:5" ht="15.75">
      <c r="A155" s="25">
        <v>3238</v>
      </c>
      <c r="B155" s="30" t="s">
        <v>81</v>
      </c>
      <c r="C155" s="27"/>
      <c r="D155" s="27"/>
      <c r="E155" s="28" t="e">
        <f t="shared" si="2"/>
        <v>#DIV/0!</v>
      </c>
    </row>
    <row r="156" spans="1:5" ht="15.75">
      <c r="A156" s="25">
        <v>3239</v>
      </c>
      <c r="B156" s="30" t="s">
        <v>82</v>
      </c>
      <c r="C156" s="27">
        <v>26282</v>
      </c>
      <c r="D156" s="27"/>
      <c r="E156" s="28">
        <f t="shared" si="2"/>
        <v>0</v>
      </c>
    </row>
    <row r="157" spans="1:5" ht="15.75">
      <c r="A157" s="25">
        <v>324</v>
      </c>
      <c r="B157" s="30" t="s">
        <v>83</v>
      </c>
      <c r="C157" s="27"/>
      <c r="D157" s="27"/>
      <c r="E157" s="28" t="e">
        <f t="shared" si="2"/>
        <v>#DIV/0!</v>
      </c>
    </row>
    <row r="158" spans="1:5" ht="15.75">
      <c r="A158" s="25">
        <v>329</v>
      </c>
      <c r="B158" s="26" t="s">
        <v>84</v>
      </c>
      <c r="C158" s="29">
        <f>C159+C160+C161+C162+C163</f>
        <v>22964</v>
      </c>
      <c r="D158" s="29"/>
      <c r="E158" s="28">
        <f t="shared" si="2"/>
        <v>0</v>
      </c>
    </row>
    <row r="159" spans="1:5" ht="24">
      <c r="A159" s="25">
        <v>3291</v>
      </c>
      <c r="B159" s="32" t="s">
        <v>85</v>
      </c>
      <c r="C159" s="27"/>
      <c r="D159" s="27"/>
      <c r="E159" s="28" t="e">
        <f t="shared" si="2"/>
        <v>#DIV/0!</v>
      </c>
    </row>
    <row r="160" spans="1:5" ht="15.75">
      <c r="A160" s="25">
        <v>3292</v>
      </c>
      <c r="B160" s="30" t="s">
        <v>86</v>
      </c>
      <c r="C160" s="27">
        <v>22964</v>
      </c>
      <c r="D160" s="27"/>
      <c r="E160" s="28">
        <f t="shared" si="2"/>
        <v>0</v>
      </c>
    </row>
    <row r="161" spans="1:5" ht="15.75">
      <c r="A161" s="25">
        <v>3293</v>
      </c>
      <c r="B161" s="30" t="s">
        <v>87</v>
      </c>
      <c r="C161" s="27"/>
      <c r="D161" s="27"/>
      <c r="E161" s="28" t="e">
        <f t="shared" si="2"/>
        <v>#DIV/0!</v>
      </c>
    </row>
    <row r="162" spans="1:5" ht="15.75">
      <c r="A162" s="25">
        <v>3294</v>
      </c>
      <c r="B162" s="30" t="s">
        <v>88</v>
      </c>
      <c r="C162" s="27"/>
      <c r="D162" s="27"/>
      <c r="E162" s="28" t="e">
        <f t="shared" si="2"/>
        <v>#DIV/0!</v>
      </c>
    </row>
    <row r="163" spans="1:5" ht="15.75">
      <c r="A163" s="25">
        <v>3295</v>
      </c>
      <c r="B163" s="30" t="s">
        <v>89</v>
      </c>
      <c r="C163" s="27"/>
      <c r="D163" s="27"/>
      <c r="E163" s="28" t="e">
        <f t="shared" si="2"/>
        <v>#DIV/0!</v>
      </c>
    </row>
    <row r="164" spans="1:5" ht="15.75">
      <c r="A164" s="25">
        <v>34</v>
      </c>
      <c r="B164" s="26" t="s">
        <v>90</v>
      </c>
      <c r="C164" s="29">
        <f>C165</f>
        <v>0</v>
      </c>
      <c r="D164" s="29">
        <f>D165</f>
        <v>0</v>
      </c>
      <c r="E164" s="28" t="e">
        <f t="shared" si="2"/>
        <v>#DIV/0!</v>
      </c>
    </row>
    <row r="165" spans="1:5" ht="15.75">
      <c r="A165" s="25">
        <v>343</v>
      </c>
      <c r="B165" s="26" t="s">
        <v>91</v>
      </c>
      <c r="C165" s="29">
        <f>C166+C167+C168</f>
        <v>0</v>
      </c>
      <c r="D165" s="29">
        <f>D166+D167+D168</f>
        <v>0</v>
      </c>
      <c r="E165" s="28" t="e">
        <f t="shared" si="2"/>
        <v>#DIV/0!</v>
      </c>
    </row>
    <row r="166" spans="1:5" ht="15.75">
      <c r="A166" s="25">
        <v>3431</v>
      </c>
      <c r="B166" s="30" t="s">
        <v>92</v>
      </c>
      <c r="C166" s="27"/>
      <c r="D166" s="27"/>
      <c r="E166" s="28" t="e">
        <f t="shared" si="2"/>
        <v>#DIV/0!</v>
      </c>
    </row>
    <row r="167" spans="1:5" ht="24">
      <c r="A167" s="25">
        <v>3432</v>
      </c>
      <c r="B167" s="32" t="s">
        <v>93</v>
      </c>
      <c r="C167" s="27"/>
      <c r="D167" s="27"/>
      <c r="E167" s="28" t="e">
        <f t="shared" si="2"/>
        <v>#DIV/0!</v>
      </c>
    </row>
    <row r="168" spans="1:5" ht="15.75">
      <c r="A168" s="25">
        <v>3433</v>
      </c>
      <c r="B168" s="30" t="s">
        <v>94</v>
      </c>
      <c r="C168" s="27"/>
      <c r="D168" s="27"/>
      <c r="E168" s="28" t="e">
        <f t="shared" si="2"/>
        <v>#DIV/0!</v>
      </c>
    </row>
    <row r="169" spans="1:5" ht="15.75">
      <c r="A169" s="25">
        <v>35</v>
      </c>
      <c r="B169" s="26" t="s">
        <v>95</v>
      </c>
      <c r="C169" s="29">
        <f>C170</f>
        <v>0</v>
      </c>
      <c r="D169" s="29">
        <f>D170</f>
        <v>0</v>
      </c>
      <c r="E169" s="28" t="e">
        <f t="shared" si="2"/>
        <v>#DIV/0!</v>
      </c>
    </row>
    <row r="170" spans="1:5" ht="36">
      <c r="A170" s="25">
        <v>353</v>
      </c>
      <c r="B170" s="31" t="s">
        <v>96</v>
      </c>
      <c r="C170" s="29">
        <f>C171</f>
        <v>0</v>
      </c>
      <c r="D170" s="29">
        <f>D171</f>
        <v>0</v>
      </c>
      <c r="E170" s="28" t="e">
        <f t="shared" si="2"/>
        <v>#DIV/0!</v>
      </c>
    </row>
    <row r="171" spans="1:5" ht="36">
      <c r="A171" s="25">
        <v>3531</v>
      </c>
      <c r="B171" s="32" t="s">
        <v>96</v>
      </c>
      <c r="C171" s="27"/>
      <c r="D171" s="27">
        <v>0</v>
      </c>
      <c r="E171" s="28" t="e">
        <f t="shared" si="2"/>
        <v>#DIV/0!</v>
      </c>
    </row>
    <row r="172" spans="1:5" ht="15.75">
      <c r="A172" s="25">
        <v>36</v>
      </c>
      <c r="B172" s="26" t="s">
        <v>97</v>
      </c>
      <c r="C172" s="29">
        <f>C173+C175</f>
        <v>0</v>
      </c>
      <c r="D172" s="29">
        <f>D173+D175</f>
        <v>0</v>
      </c>
      <c r="E172" s="28" t="e">
        <f t="shared" si="2"/>
        <v>#DIV/0!</v>
      </c>
    </row>
    <row r="173" spans="1:5" ht="15.75">
      <c r="A173" s="25">
        <v>366</v>
      </c>
      <c r="B173" s="26" t="s">
        <v>98</v>
      </c>
      <c r="C173" s="29">
        <f>C174</f>
        <v>0</v>
      </c>
      <c r="D173" s="29">
        <f>D174</f>
        <v>0</v>
      </c>
      <c r="E173" s="28" t="e">
        <f t="shared" si="2"/>
        <v>#DIV/0!</v>
      </c>
    </row>
    <row r="174" spans="1:5" ht="15.75">
      <c r="A174" s="25">
        <v>3661</v>
      </c>
      <c r="B174" s="26" t="s">
        <v>99</v>
      </c>
      <c r="C174" s="27"/>
      <c r="D174" s="27"/>
      <c r="E174" s="28" t="e">
        <f t="shared" si="2"/>
        <v>#DIV/0!</v>
      </c>
    </row>
    <row r="175" spans="1:5" ht="15.75">
      <c r="A175" s="25">
        <v>369</v>
      </c>
      <c r="B175" s="26" t="s">
        <v>100</v>
      </c>
      <c r="C175" s="29">
        <f>C176</f>
        <v>0</v>
      </c>
      <c r="D175" s="29">
        <f>D176</f>
        <v>0</v>
      </c>
      <c r="E175" s="28" t="e">
        <f t="shared" si="2"/>
        <v>#DIV/0!</v>
      </c>
    </row>
    <row r="176" spans="1:5" ht="24">
      <c r="A176" s="25">
        <v>3691</v>
      </c>
      <c r="B176" s="31" t="s">
        <v>102</v>
      </c>
      <c r="C176" s="27">
        <v>0</v>
      </c>
      <c r="D176" s="27"/>
      <c r="E176" s="28" t="e">
        <f t="shared" si="2"/>
        <v>#DIV/0!</v>
      </c>
    </row>
    <row r="177" spans="1:5" ht="15.75">
      <c r="A177" s="25">
        <v>4</v>
      </c>
      <c r="B177" s="26" t="s">
        <v>103</v>
      </c>
      <c r="C177" s="29">
        <f>C178</f>
        <v>0</v>
      </c>
      <c r="D177" s="29">
        <f>D178</f>
        <v>0</v>
      </c>
      <c r="E177" s="28" t="e">
        <f t="shared" si="2"/>
        <v>#DIV/0!</v>
      </c>
    </row>
    <row r="178" spans="1:5" ht="15.75">
      <c r="A178" s="25">
        <v>42</v>
      </c>
      <c r="B178" s="26" t="s">
        <v>104</v>
      </c>
      <c r="C178" s="29">
        <f>C179</f>
        <v>0</v>
      </c>
      <c r="D178" s="29">
        <f>D179</f>
        <v>0</v>
      </c>
      <c r="E178" s="28" t="e">
        <f t="shared" si="2"/>
        <v>#DIV/0!</v>
      </c>
    </row>
    <row r="179" spans="1:5" ht="15.75">
      <c r="A179" s="25">
        <v>422</v>
      </c>
      <c r="B179" s="26" t="s">
        <v>105</v>
      </c>
      <c r="C179" s="29">
        <f>C180+C181</f>
        <v>0</v>
      </c>
      <c r="D179" s="29">
        <f>D180+D181</f>
        <v>0</v>
      </c>
      <c r="E179" s="28" t="e">
        <f t="shared" si="2"/>
        <v>#DIV/0!</v>
      </c>
    </row>
    <row r="180" spans="1:5" ht="15.75">
      <c r="A180" s="25">
        <v>4221</v>
      </c>
      <c r="B180" s="30" t="s">
        <v>106</v>
      </c>
      <c r="C180" s="27"/>
      <c r="D180" s="27"/>
      <c r="E180" s="28" t="e">
        <f t="shared" si="2"/>
        <v>#DIV/0!</v>
      </c>
    </row>
    <row r="181" spans="1:5" ht="15.75">
      <c r="A181" s="25">
        <v>4227</v>
      </c>
      <c r="B181" s="30" t="s">
        <v>107</v>
      </c>
      <c r="C181" s="27"/>
      <c r="D181" s="27"/>
      <c r="E181" s="28" t="e">
        <f t="shared" si="2"/>
        <v>#DIV/0!</v>
      </c>
    </row>
    <row r="182" spans="1:5" ht="15.75">
      <c r="A182" s="36" t="s">
        <v>121</v>
      </c>
      <c r="B182" s="33"/>
      <c r="C182" s="33">
        <f>C177+C129</f>
        <v>351578</v>
      </c>
      <c r="D182" s="33">
        <f>D177+D129</f>
        <v>149369.21</v>
      </c>
      <c r="E182" s="28">
        <f t="shared" si="2"/>
        <v>42.48536882285012</v>
      </c>
    </row>
    <row r="183" spans="1:4" ht="15.75">
      <c r="A183" s="42"/>
      <c r="B183" s="35"/>
      <c r="C183" s="35"/>
      <c r="D183" s="35"/>
    </row>
    <row r="184" ht="15">
      <c r="A184" s="2" t="s">
        <v>51</v>
      </c>
    </row>
    <row r="185" ht="15">
      <c r="A185" s="2" t="s">
        <v>52</v>
      </c>
    </row>
    <row r="186" spans="1:4" ht="15.75">
      <c r="A186" s="2" t="s">
        <v>114</v>
      </c>
      <c r="B186" s="35"/>
      <c r="C186" s="35"/>
      <c r="D186" s="35"/>
    </row>
    <row r="187" spans="1:5" ht="30">
      <c r="A187" s="23" t="s">
        <v>53</v>
      </c>
      <c r="B187" s="23" t="s">
        <v>24</v>
      </c>
      <c r="C187" s="23" t="s">
        <v>25</v>
      </c>
      <c r="D187" s="23" t="s">
        <v>118</v>
      </c>
      <c r="E187" s="23" t="s">
        <v>117</v>
      </c>
    </row>
    <row r="188" spans="1:5" ht="15">
      <c r="A188" s="24">
        <v>1</v>
      </c>
      <c r="B188" s="24">
        <v>2</v>
      </c>
      <c r="C188" s="24">
        <v>3</v>
      </c>
      <c r="D188" s="24">
        <v>4</v>
      </c>
      <c r="E188" s="24" t="s">
        <v>26</v>
      </c>
    </row>
    <row r="189" spans="1:5" ht="15.75">
      <c r="A189" s="25">
        <v>3</v>
      </c>
      <c r="B189" s="26" t="s">
        <v>54</v>
      </c>
      <c r="C189" s="38">
        <v>241777</v>
      </c>
      <c r="D189" s="38">
        <v>241776.92</v>
      </c>
      <c r="E189" s="28">
        <f aca="true" t="shared" si="3" ref="E189:E231">D189/C189*100</f>
        <v>99.99996691165826</v>
      </c>
    </row>
    <row r="190" spans="1:5" ht="15.75" hidden="1">
      <c r="A190" s="25">
        <v>31</v>
      </c>
      <c r="B190" s="26" t="s">
        <v>55</v>
      </c>
      <c r="C190" s="27">
        <f>C191+C193+C195</f>
        <v>0</v>
      </c>
      <c r="D190" s="27">
        <f>D191+D193+D195</f>
        <v>0</v>
      </c>
      <c r="E190" s="28" t="e">
        <f t="shared" si="3"/>
        <v>#DIV/0!</v>
      </c>
    </row>
    <row r="191" spans="1:5" ht="15.75" hidden="1">
      <c r="A191" s="25">
        <v>311</v>
      </c>
      <c r="B191" s="26" t="s">
        <v>56</v>
      </c>
      <c r="C191" s="27">
        <f>C192</f>
        <v>0</v>
      </c>
      <c r="D191" s="27">
        <f>D192</f>
        <v>0</v>
      </c>
      <c r="E191" s="28" t="e">
        <f t="shared" si="3"/>
        <v>#DIV/0!</v>
      </c>
    </row>
    <row r="192" spans="1:5" ht="15.75" hidden="1">
      <c r="A192" s="25">
        <v>3111</v>
      </c>
      <c r="B192" s="26" t="s">
        <v>58</v>
      </c>
      <c r="C192" s="27"/>
      <c r="D192" s="27"/>
      <c r="E192" s="28" t="e">
        <f t="shared" si="3"/>
        <v>#DIV/0!</v>
      </c>
    </row>
    <row r="193" spans="1:5" ht="15.75" hidden="1">
      <c r="A193" s="25">
        <v>312</v>
      </c>
      <c r="B193" s="26" t="s">
        <v>59</v>
      </c>
      <c r="C193" s="29">
        <f>C194</f>
        <v>0</v>
      </c>
      <c r="D193" s="29">
        <f>D194</f>
        <v>0</v>
      </c>
      <c r="E193" s="28" t="e">
        <f t="shared" si="3"/>
        <v>#DIV/0!</v>
      </c>
    </row>
    <row r="194" spans="1:5" ht="15.75" hidden="1">
      <c r="A194" s="25">
        <v>3121</v>
      </c>
      <c r="B194" s="30" t="s">
        <v>59</v>
      </c>
      <c r="C194" s="27"/>
      <c r="D194" s="27"/>
      <c r="E194" s="28" t="e">
        <f t="shared" si="3"/>
        <v>#DIV/0!</v>
      </c>
    </row>
    <row r="195" spans="1:5" ht="15.75" hidden="1">
      <c r="A195" s="25">
        <v>313</v>
      </c>
      <c r="B195" s="26" t="s">
        <v>60</v>
      </c>
      <c r="C195" s="29">
        <f>C196</f>
        <v>0</v>
      </c>
      <c r="D195" s="29">
        <f>D196</f>
        <v>0</v>
      </c>
      <c r="E195" s="28" t="e">
        <f t="shared" si="3"/>
        <v>#DIV/0!</v>
      </c>
    </row>
    <row r="196" spans="1:5" ht="15.75" hidden="1">
      <c r="A196" s="25">
        <v>3132</v>
      </c>
      <c r="B196" s="30" t="s">
        <v>61</v>
      </c>
      <c r="C196" s="27"/>
      <c r="D196" s="27"/>
      <c r="E196" s="28" t="e">
        <f t="shared" si="3"/>
        <v>#DIV/0!</v>
      </c>
    </row>
    <row r="197" spans="1:5" ht="15.75" hidden="1">
      <c r="A197" s="25">
        <v>32</v>
      </c>
      <c r="B197" s="26" t="s">
        <v>62</v>
      </c>
      <c r="C197" s="29">
        <f>C198+C202+C207+C217+C218</f>
        <v>0</v>
      </c>
      <c r="D197" s="29">
        <f>D198+D202+D207+D217+D218</f>
        <v>0</v>
      </c>
      <c r="E197" s="28" t="e">
        <f t="shared" si="3"/>
        <v>#DIV/0!</v>
      </c>
    </row>
    <row r="198" spans="1:5" ht="15.75" hidden="1">
      <c r="A198" s="25">
        <v>321</v>
      </c>
      <c r="B198" s="26" t="s">
        <v>63</v>
      </c>
      <c r="C198" s="29">
        <f>C199+C200+C201</f>
        <v>0</v>
      </c>
      <c r="D198" s="29">
        <f>D199+D200+D201</f>
        <v>0</v>
      </c>
      <c r="E198" s="28" t="e">
        <f t="shared" si="3"/>
        <v>#DIV/0!</v>
      </c>
    </row>
    <row r="199" spans="1:5" ht="15.75" hidden="1">
      <c r="A199" s="25">
        <v>3211</v>
      </c>
      <c r="B199" s="30" t="s">
        <v>65</v>
      </c>
      <c r="C199" s="27"/>
      <c r="D199" s="27"/>
      <c r="E199" s="28" t="e">
        <f t="shared" si="3"/>
        <v>#DIV/0!</v>
      </c>
    </row>
    <row r="200" spans="1:5" ht="15.75" hidden="1">
      <c r="A200" s="25">
        <v>3212</v>
      </c>
      <c r="B200" s="30" t="s">
        <v>66</v>
      </c>
      <c r="C200" s="27"/>
      <c r="D200" s="27"/>
      <c r="E200" s="28" t="e">
        <f t="shared" si="3"/>
        <v>#DIV/0!</v>
      </c>
    </row>
    <row r="201" spans="1:5" ht="15.75" hidden="1">
      <c r="A201" s="25">
        <v>3213</v>
      </c>
      <c r="B201" s="30" t="s">
        <v>67</v>
      </c>
      <c r="C201" s="27"/>
      <c r="D201" s="27"/>
      <c r="E201" s="28" t="e">
        <f t="shared" si="3"/>
        <v>#DIV/0!</v>
      </c>
    </row>
    <row r="202" spans="1:5" ht="15.75" hidden="1">
      <c r="A202" s="25">
        <v>322</v>
      </c>
      <c r="B202" s="26" t="s">
        <v>68</v>
      </c>
      <c r="C202" s="29">
        <f>C203+C204+C205+C206</f>
        <v>0</v>
      </c>
      <c r="D202" s="29">
        <f>D203+D204+D205+D206</f>
        <v>0</v>
      </c>
      <c r="E202" s="28" t="e">
        <f t="shared" si="3"/>
        <v>#DIV/0!</v>
      </c>
    </row>
    <row r="203" spans="1:5" ht="15.75" hidden="1">
      <c r="A203" s="25">
        <v>3221</v>
      </c>
      <c r="B203" s="30" t="s">
        <v>69</v>
      </c>
      <c r="C203" s="27"/>
      <c r="D203" s="27"/>
      <c r="E203" s="28" t="e">
        <f t="shared" si="3"/>
        <v>#DIV/0!</v>
      </c>
    </row>
    <row r="204" spans="1:5" ht="15.75" hidden="1">
      <c r="A204" s="25">
        <v>3223</v>
      </c>
      <c r="B204" s="30" t="s">
        <v>70</v>
      </c>
      <c r="C204" s="27"/>
      <c r="D204" s="27"/>
      <c r="E204" s="28" t="e">
        <f t="shared" si="3"/>
        <v>#DIV/0!</v>
      </c>
    </row>
    <row r="205" spans="1:5" ht="15.75" hidden="1">
      <c r="A205" s="25">
        <v>3224</v>
      </c>
      <c r="B205" s="30" t="s">
        <v>71</v>
      </c>
      <c r="C205" s="27"/>
      <c r="D205" s="27"/>
      <c r="E205" s="28" t="e">
        <f t="shared" si="3"/>
        <v>#DIV/0!</v>
      </c>
    </row>
    <row r="206" spans="1:5" ht="15.75" hidden="1">
      <c r="A206" s="25">
        <v>3225</v>
      </c>
      <c r="B206" s="30" t="s">
        <v>72</v>
      </c>
      <c r="C206" s="27"/>
      <c r="D206" s="27"/>
      <c r="E206" s="28" t="e">
        <f t="shared" si="3"/>
        <v>#DIV/0!</v>
      </c>
    </row>
    <row r="207" spans="1:5" ht="15.75" hidden="1">
      <c r="A207" s="25">
        <v>323</v>
      </c>
      <c r="B207" s="26" t="s">
        <v>73</v>
      </c>
      <c r="C207" s="29">
        <f>C208+C209+C210+C211+C212+C213+C214+C215+C216</f>
        <v>0</v>
      </c>
      <c r="D207" s="29">
        <f>D208+D209+D210+D211+D212+D213+D214+D215+D216</f>
        <v>0</v>
      </c>
      <c r="E207" s="28" t="e">
        <f t="shared" si="3"/>
        <v>#DIV/0!</v>
      </c>
    </row>
    <row r="208" spans="1:5" ht="15.75" hidden="1">
      <c r="A208" s="25">
        <v>3231</v>
      </c>
      <c r="B208" s="30" t="s">
        <v>74</v>
      </c>
      <c r="C208" s="27"/>
      <c r="D208" s="27"/>
      <c r="E208" s="28" t="e">
        <f t="shared" si="3"/>
        <v>#DIV/0!</v>
      </c>
    </row>
    <row r="209" spans="1:5" ht="15.75" hidden="1">
      <c r="A209" s="25">
        <v>3232</v>
      </c>
      <c r="B209" s="30" t="s">
        <v>75</v>
      </c>
      <c r="C209" s="27"/>
      <c r="D209" s="27"/>
      <c r="E209" s="28" t="e">
        <f t="shared" si="3"/>
        <v>#DIV/0!</v>
      </c>
    </row>
    <row r="210" spans="1:5" ht="15.75" hidden="1">
      <c r="A210" s="25">
        <v>3233</v>
      </c>
      <c r="B210" s="30" t="s">
        <v>76</v>
      </c>
      <c r="C210" s="27"/>
      <c r="D210" s="27"/>
      <c r="E210" s="28" t="e">
        <f t="shared" si="3"/>
        <v>#DIV/0!</v>
      </c>
    </row>
    <row r="211" spans="1:5" ht="15.75" hidden="1">
      <c r="A211" s="25">
        <v>3234</v>
      </c>
      <c r="B211" s="30" t="s">
        <v>77</v>
      </c>
      <c r="C211" s="27"/>
      <c r="D211" s="27"/>
      <c r="E211" s="28" t="e">
        <f t="shared" si="3"/>
        <v>#DIV/0!</v>
      </c>
    </row>
    <row r="212" spans="1:5" ht="15.75" hidden="1">
      <c r="A212" s="25">
        <v>3235</v>
      </c>
      <c r="B212" s="30" t="s">
        <v>78</v>
      </c>
      <c r="C212" s="27"/>
      <c r="D212" s="27"/>
      <c r="E212" s="28" t="e">
        <f t="shared" si="3"/>
        <v>#DIV/0!</v>
      </c>
    </row>
    <row r="213" spans="1:5" ht="15.75" hidden="1">
      <c r="A213" s="25">
        <v>3236</v>
      </c>
      <c r="B213" s="30" t="s">
        <v>79</v>
      </c>
      <c r="C213" s="27"/>
      <c r="D213" s="27"/>
      <c r="E213" s="28" t="e">
        <f t="shared" si="3"/>
        <v>#DIV/0!</v>
      </c>
    </row>
    <row r="214" spans="1:5" ht="15.75" hidden="1">
      <c r="A214" s="25">
        <v>3237</v>
      </c>
      <c r="B214" s="30" t="s">
        <v>80</v>
      </c>
      <c r="C214" s="27"/>
      <c r="D214" s="27"/>
      <c r="E214" s="28" t="e">
        <f t="shared" si="3"/>
        <v>#DIV/0!</v>
      </c>
    </row>
    <row r="215" spans="1:5" ht="15.75" hidden="1">
      <c r="A215" s="25">
        <v>3238</v>
      </c>
      <c r="B215" s="30" t="s">
        <v>81</v>
      </c>
      <c r="C215" s="27"/>
      <c r="D215" s="27"/>
      <c r="E215" s="28" t="e">
        <f t="shared" si="3"/>
        <v>#DIV/0!</v>
      </c>
    </row>
    <row r="216" spans="1:5" ht="15.75" hidden="1">
      <c r="A216" s="25">
        <v>3239</v>
      </c>
      <c r="B216" s="30" t="s">
        <v>82</v>
      </c>
      <c r="C216" s="27"/>
      <c r="D216" s="27"/>
      <c r="E216" s="28" t="e">
        <f t="shared" si="3"/>
        <v>#DIV/0!</v>
      </c>
    </row>
    <row r="217" spans="1:5" ht="15.75" hidden="1">
      <c r="A217" s="25">
        <v>324</v>
      </c>
      <c r="B217" s="30" t="s">
        <v>83</v>
      </c>
      <c r="C217" s="27"/>
      <c r="D217" s="27">
        <v>0</v>
      </c>
      <c r="E217" s="28" t="e">
        <f t="shared" si="3"/>
        <v>#DIV/0!</v>
      </c>
    </row>
    <row r="218" spans="1:5" ht="15.75" hidden="1">
      <c r="A218" s="25">
        <v>329</v>
      </c>
      <c r="B218" s="26" t="s">
        <v>84</v>
      </c>
      <c r="C218" s="29">
        <f>C219+C220+C221+C222+C223</f>
        <v>0</v>
      </c>
      <c r="D218" s="29">
        <f>D219+D220+D221+D222+D223</f>
        <v>0</v>
      </c>
      <c r="E218" s="28" t="e">
        <f t="shared" si="3"/>
        <v>#DIV/0!</v>
      </c>
    </row>
    <row r="219" spans="1:5" ht="24" hidden="1">
      <c r="A219" s="25">
        <v>3291</v>
      </c>
      <c r="B219" s="32" t="s">
        <v>85</v>
      </c>
      <c r="C219" s="27"/>
      <c r="D219" s="27"/>
      <c r="E219" s="28" t="e">
        <f t="shared" si="3"/>
        <v>#DIV/0!</v>
      </c>
    </row>
    <row r="220" spans="1:5" ht="15.75" hidden="1">
      <c r="A220" s="25">
        <v>3292</v>
      </c>
      <c r="B220" s="30" t="s">
        <v>86</v>
      </c>
      <c r="C220" s="27"/>
      <c r="D220" s="27"/>
      <c r="E220" s="28" t="e">
        <f t="shared" si="3"/>
        <v>#DIV/0!</v>
      </c>
    </row>
    <row r="221" spans="1:5" ht="15.75" hidden="1">
      <c r="A221" s="25">
        <v>3293</v>
      </c>
      <c r="B221" s="30" t="s">
        <v>87</v>
      </c>
      <c r="C221" s="27"/>
      <c r="D221" s="27"/>
      <c r="E221" s="28" t="e">
        <f t="shared" si="3"/>
        <v>#DIV/0!</v>
      </c>
    </row>
    <row r="222" spans="1:5" ht="15.75" hidden="1">
      <c r="A222" s="25">
        <v>3294</v>
      </c>
      <c r="B222" s="30" t="s">
        <v>88</v>
      </c>
      <c r="C222" s="27"/>
      <c r="D222" s="27"/>
      <c r="E222" s="28" t="e">
        <f t="shared" si="3"/>
        <v>#DIV/0!</v>
      </c>
    </row>
    <row r="223" spans="1:5" ht="15.75" hidden="1">
      <c r="A223" s="25">
        <v>3295</v>
      </c>
      <c r="B223" s="30" t="s">
        <v>89</v>
      </c>
      <c r="C223" s="27"/>
      <c r="D223" s="27"/>
      <c r="E223" s="28" t="e">
        <f t="shared" si="3"/>
        <v>#DIV/0!</v>
      </c>
    </row>
    <row r="224" spans="1:5" ht="15.75" hidden="1">
      <c r="A224" s="25">
        <v>34</v>
      </c>
      <c r="B224" s="26" t="s">
        <v>90</v>
      </c>
      <c r="C224" s="29">
        <f>C225</f>
        <v>0</v>
      </c>
      <c r="D224" s="29">
        <f>D225</f>
        <v>0</v>
      </c>
      <c r="E224" s="28" t="e">
        <f t="shared" si="3"/>
        <v>#DIV/0!</v>
      </c>
    </row>
    <row r="225" spans="1:5" ht="15.75" hidden="1">
      <c r="A225" s="25">
        <v>343</v>
      </c>
      <c r="B225" s="26" t="s">
        <v>91</v>
      </c>
      <c r="C225" s="29">
        <f>C226+C227+C228</f>
        <v>0</v>
      </c>
      <c r="D225" s="29">
        <f>D226+D227+D228</f>
        <v>0</v>
      </c>
      <c r="E225" s="28" t="e">
        <f t="shared" si="3"/>
        <v>#DIV/0!</v>
      </c>
    </row>
    <row r="226" spans="1:5" ht="15.75" hidden="1">
      <c r="A226" s="25">
        <v>3431</v>
      </c>
      <c r="B226" s="30" t="s">
        <v>92</v>
      </c>
      <c r="C226" s="27"/>
      <c r="D226" s="27"/>
      <c r="E226" s="28" t="e">
        <f t="shared" si="3"/>
        <v>#DIV/0!</v>
      </c>
    </row>
    <row r="227" spans="1:5" ht="24" hidden="1">
      <c r="A227" s="25">
        <v>3432</v>
      </c>
      <c r="B227" s="32" t="s">
        <v>93</v>
      </c>
      <c r="C227" s="27"/>
      <c r="D227" s="27"/>
      <c r="E227" s="28" t="e">
        <f t="shared" si="3"/>
        <v>#DIV/0!</v>
      </c>
    </row>
    <row r="228" spans="1:5" ht="15.75" hidden="1">
      <c r="A228" s="25">
        <v>3433</v>
      </c>
      <c r="B228" s="30" t="s">
        <v>94</v>
      </c>
      <c r="C228" s="27"/>
      <c r="D228" s="27"/>
      <c r="E228" s="28" t="e">
        <f t="shared" si="3"/>
        <v>#DIV/0!</v>
      </c>
    </row>
    <row r="229" spans="1:5" ht="15.75" hidden="1">
      <c r="A229" s="25">
        <v>35</v>
      </c>
      <c r="B229" s="26" t="s">
        <v>95</v>
      </c>
      <c r="C229" s="29">
        <f>C230</f>
        <v>0</v>
      </c>
      <c r="D229" s="29">
        <f>D230</f>
        <v>0</v>
      </c>
      <c r="E229" s="28" t="e">
        <f t="shared" si="3"/>
        <v>#DIV/0!</v>
      </c>
    </row>
    <row r="230" spans="1:5" ht="36" hidden="1">
      <c r="A230" s="25">
        <v>353</v>
      </c>
      <c r="B230" s="31" t="s">
        <v>96</v>
      </c>
      <c r="C230" s="29">
        <f>C231</f>
        <v>0</v>
      </c>
      <c r="D230" s="29">
        <f>D231</f>
        <v>0</v>
      </c>
      <c r="E230" s="28" t="e">
        <f t="shared" si="3"/>
        <v>#DIV/0!</v>
      </c>
    </row>
    <row r="231" spans="1:5" ht="36" hidden="1">
      <c r="A231" s="25">
        <v>3531</v>
      </c>
      <c r="B231" s="32" t="s">
        <v>96</v>
      </c>
      <c r="C231" s="27"/>
      <c r="D231" s="27">
        <v>0</v>
      </c>
      <c r="E231" s="28" t="e">
        <f t="shared" si="3"/>
        <v>#DIV/0!</v>
      </c>
    </row>
    <row r="232" spans="1:5" ht="16.5" customHeight="1">
      <c r="A232" s="25">
        <v>32</v>
      </c>
      <c r="B232" s="32" t="s">
        <v>62</v>
      </c>
      <c r="C232" s="27"/>
      <c r="D232" s="38"/>
      <c r="E232" s="28"/>
    </row>
    <row r="233" spans="1:5" ht="16.5" customHeight="1">
      <c r="A233" s="25">
        <v>321</v>
      </c>
      <c r="B233" s="32" t="s">
        <v>115</v>
      </c>
      <c r="C233" s="27"/>
      <c r="D233" s="27"/>
      <c r="E233" s="28"/>
    </row>
    <row r="234" spans="1:5" ht="15.75">
      <c r="A234" s="25">
        <v>3211</v>
      </c>
      <c r="B234" s="26" t="s">
        <v>65</v>
      </c>
      <c r="C234" s="29"/>
      <c r="D234" s="29"/>
      <c r="E234" s="28"/>
    </row>
    <row r="235" spans="1:5" ht="15.75">
      <c r="A235" s="25">
        <v>36</v>
      </c>
      <c r="B235" s="26" t="s">
        <v>97</v>
      </c>
      <c r="C235" s="39">
        <v>241777</v>
      </c>
      <c r="D235" s="39">
        <v>241776.92</v>
      </c>
      <c r="E235" s="28"/>
    </row>
    <row r="236" spans="1:5" ht="15.75">
      <c r="A236" s="25">
        <v>366</v>
      </c>
      <c r="B236" s="26" t="s">
        <v>98</v>
      </c>
      <c r="C236" s="29">
        <f>C237</f>
        <v>0</v>
      </c>
      <c r="D236" s="29"/>
      <c r="E236" s="28" t="e">
        <f aca="true" t="shared" si="4" ref="E236:E245">D236/C236*100</f>
        <v>#DIV/0!</v>
      </c>
    </row>
    <row r="237" spans="1:5" ht="15.75">
      <c r="A237" s="25">
        <v>3661</v>
      </c>
      <c r="B237" s="26" t="s">
        <v>99</v>
      </c>
      <c r="C237" s="27"/>
      <c r="D237" s="27"/>
      <c r="E237" s="28" t="e">
        <f t="shared" si="4"/>
        <v>#DIV/0!</v>
      </c>
    </row>
    <row r="238" spans="1:5" ht="15.75">
      <c r="A238" s="25">
        <v>369</v>
      </c>
      <c r="B238" s="26" t="s">
        <v>100</v>
      </c>
      <c r="C238" s="29">
        <v>241777</v>
      </c>
      <c r="D238" s="29">
        <f>D239</f>
        <v>241776.92</v>
      </c>
      <c r="E238" s="28">
        <f t="shared" si="4"/>
        <v>99.99996691165826</v>
      </c>
    </row>
    <row r="239" spans="1:5" ht="24">
      <c r="A239" s="25">
        <v>3691</v>
      </c>
      <c r="B239" s="31" t="s">
        <v>102</v>
      </c>
      <c r="C239" s="27">
        <v>241777</v>
      </c>
      <c r="D239" s="27">
        <v>241776.92</v>
      </c>
      <c r="E239" s="28">
        <f t="shared" si="4"/>
        <v>99.99996691165826</v>
      </c>
    </row>
    <row r="240" spans="1:5" ht="15.75">
      <c r="A240" s="25">
        <v>4</v>
      </c>
      <c r="B240" s="26" t="s">
        <v>103</v>
      </c>
      <c r="C240" s="29">
        <f>C241</f>
        <v>0</v>
      </c>
      <c r="D240" s="29">
        <f>D241</f>
        <v>0</v>
      </c>
      <c r="E240" s="28" t="e">
        <f t="shared" si="4"/>
        <v>#DIV/0!</v>
      </c>
    </row>
    <row r="241" spans="1:5" ht="15.75">
      <c r="A241" s="25">
        <v>42</v>
      </c>
      <c r="B241" s="26" t="s">
        <v>104</v>
      </c>
      <c r="C241" s="29">
        <f>C242</f>
        <v>0</v>
      </c>
      <c r="D241" s="29">
        <f>D242</f>
        <v>0</v>
      </c>
      <c r="E241" s="28" t="e">
        <f t="shared" si="4"/>
        <v>#DIV/0!</v>
      </c>
    </row>
    <row r="242" spans="1:5" ht="15.75">
      <c r="A242" s="25">
        <v>422</v>
      </c>
      <c r="B242" s="26" t="s">
        <v>105</v>
      </c>
      <c r="C242" s="29">
        <f>C243+C244</f>
        <v>0</v>
      </c>
      <c r="D242" s="29">
        <f>D243+D244</f>
        <v>0</v>
      </c>
      <c r="E242" s="28" t="e">
        <f t="shared" si="4"/>
        <v>#DIV/0!</v>
      </c>
    </row>
    <row r="243" spans="1:5" ht="15.75">
      <c r="A243" s="25">
        <v>4221</v>
      </c>
      <c r="B243" s="30" t="s">
        <v>106</v>
      </c>
      <c r="C243" s="27"/>
      <c r="D243" s="27"/>
      <c r="E243" s="28" t="e">
        <f t="shared" si="4"/>
        <v>#DIV/0!</v>
      </c>
    </row>
    <row r="244" spans="1:5" ht="15.75">
      <c r="A244" s="25">
        <v>4227</v>
      </c>
      <c r="B244" s="30" t="s">
        <v>107</v>
      </c>
      <c r="C244" s="27"/>
      <c r="D244" s="27"/>
      <c r="E244" s="28" t="e">
        <f t="shared" si="4"/>
        <v>#DIV/0!</v>
      </c>
    </row>
    <row r="245" spans="1:5" ht="15.75">
      <c r="A245" s="36" t="s">
        <v>121</v>
      </c>
      <c r="B245" s="33"/>
      <c r="C245" s="33">
        <f>C240+C189</f>
        <v>241777</v>
      </c>
      <c r="D245" s="33">
        <f>D240+D189</f>
        <v>241776.92</v>
      </c>
      <c r="E245" s="28">
        <f t="shared" si="4"/>
        <v>99.99996691165826</v>
      </c>
    </row>
    <row r="248" spans="1:5" ht="15">
      <c r="A248" s="45" t="s">
        <v>122</v>
      </c>
      <c r="B248" s="45"/>
      <c r="C248" s="44">
        <f>C182+C245+C122+C62</f>
        <v>5508984.5</v>
      </c>
      <c r="D248" s="44">
        <f>D182+D245+D122+D62</f>
        <v>5542397.16</v>
      </c>
      <c r="E248" s="28">
        <f>D248/C248*100</f>
        <v>100.60651214393505</v>
      </c>
    </row>
  </sheetData>
  <sheetProtection selectLockedCells="1" selectUnlockedCells="1"/>
  <mergeCells count="3">
    <mergeCell ref="A248:B248"/>
    <mergeCell ref="A1:E1"/>
    <mergeCell ref="A2:E2"/>
  </mergeCells>
  <printOptions/>
  <pageMargins left="0.7083333333333334" right="0.7083333333333334" top="0.7479166666666667" bottom="0.7486111111111111" header="0.5118110236220472" footer="0.31527777777777777"/>
  <pageSetup fitToHeight="3" fitToWidth="1" horizontalDpi="300" verticalDpi="300" orientation="portrait" paperSize="9"/>
  <headerFooter alignWithMargins="0">
    <oddFooter>&amp;CStranica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Marija Jambrović</cp:lastModifiedBy>
  <cp:lastPrinted>2023-03-27T13:50:07Z</cp:lastPrinted>
  <dcterms:created xsi:type="dcterms:W3CDTF">2013-09-11T11:00:21Z</dcterms:created>
  <dcterms:modified xsi:type="dcterms:W3CDTF">2023-03-27T14:34:02Z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